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6040" windowHeight="12990"/>
  </bookViews>
  <sheets>
    <sheet name="游戏基本信息" sheetId="1" r:id="rId1"/>
    <sheet name="Unity操作" sheetId="19" r:id="rId2"/>
    <sheet name="系统界面" sheetId="2" r:id="rId3"/>
    <sheet name="词条所属书" sheetId="4" r:id="rId4"/>
    <sheet name="角色" sheetId="10" r:id="rId5"/>
    <sheet name="名词" sheetId="11" r:id="rId6"/>
    <sheet name="动词" sheetId="12" r:id="rId7"/>
    <sheet name="形容词" sheetId="13" r:id="rId8"/>
    <sheet name="怪物" sheetId="8" r:id="rId9"/>
    <sheet name="boss" sheetId="7" r:id="rId10"/>
    <sheet name="随从" sheetId="9" r:id="rId11"/>
    <sheet name="游戏流程数值" sheetId="5" r:id="rId12"/>
    <sheet name="事件" sheetId="22" r:id="rId13"/>
    <sheet name="墙体" sheetId="14" r:id="rId14"/>
    <sheet name="设定表" sheetId="15" r:id="rId15"/>
    <sheet name="状态与机制（墙壁与小球）" sheetId="16" r:id="rId16"/>
    <sheet name="技能类型" sheetId="3" r:id="rId17"/>
    <sheet name="流派设想" sheetId="6" r:id="rId18"/>
    <sheet name="机制分布表" sheetId="17" r:id="rId19"/>
    <sheet name="飘字" sheetId="21" r:id="rId2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49" name="ID_685EDF35BCA24E6FA1BDE0E30F72326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28725" y="1938655"/>
          <a:ext cx="4022725" cy="229679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" name="ID_CAE42379E2BF4157BAE305E1E026D80A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724275" y="10591800"/>
          <a:ext cx="8353425" cy="44672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" name="ID_743717FBFE5F43D7BF7DA16013DF1C3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495550" y="13173075"/>
          <a:ext cx="12068175" cy="67913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" name="ID_C425F5BC8DAE441498AE72159375B05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324475" y="13392150"/>
          <a:ext cx="11010900" cy="63055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" name="ID_7B6D28C1494C4B84817D1A7C75B3501C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429000" y="17316450"/>
          <a:ext cx="9067800" cy="50577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" name="ID_B61C265034B94F489D8A2A5786E2C15B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847975" y="15865475"/>
          <a:ext cx="9067800" cy="50577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" name="ID_C998D6DBA7A94694B4909495E9B6434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635250" y="19354800"/>
          <a:ext cx="9801225" cy="5534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" name="ID_4C02B140C11D44F787149266C23FAA6E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666740" y="18881090"/>
          <a:ext cx="8277225" cy="46577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" name="ID_3576EC5EA4674559801D976A8EF2294E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698750" y="22269450"/>
          <a:ext cx="9753600" cy="54483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" name="ID_B5CC4896506140CA848B87D00DD646A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47495" y="26776680"/>
          <a:ext cx="10706100" cy="6096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" name="ID_96D684EDF1614FD9BD517DCDC02D3E0F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138420" y="26866215"/>
          <a:ext cx="9201150" cy="51911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" name="ID_4F7245F36F614872B8FBBC9FCA65065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637030" y="30522545"/>
          <a:ext cx="11430000" cy="6457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" name="ID_94A90561C24249788D23D0E9E24468A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029970" y="48580040"/>
          <a:ext cx="10248900" cy="58007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" name="ID_635B3F4387774DB5957F749900FA53A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847975" y="39185850"/>
          <a:ext cx="847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" name="ID_99F45967ADCE4F46B88CE552F78FF30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800475" y="39185850"/>
          <a:ext cx="847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" name="ID_C198FC3BF0284E40BA520043DA9E895A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847975" y="37338000"/>
          <a:ext cx="838200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" name="ID_9F9EF9D16CFF48719FA32E5AC00D8F09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847975" y="36175950"/>
          <a:ext cx="847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" name="ID_CD0EA71519074663B10830D4F7997ADA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47975" y="34842450"/>
          <a:ext cx="847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" name="ID_7F1BAF02C04B45E49671D38506D9267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924175" y="33699450"/>
          <a:ext cx="847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" name="ID_6CA61833131E4AB0AAE5F5CA8301CD04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286500" y="29562425"/>
          <a:ext cx="476250" cy="4191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" name="ID_7B8C99CBE76F4AEB8042ACAB6CE3236D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972300" y="21428075"/>
          <a:ext cx="9239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" name="ID_77C840C1AD2F4609B252009D691EF66F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847975" y="44361735"/>
          <a:ext cx="14087475" cy="80486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5" name="ID_D183EDD8CE5545F4A66DF14FCDC7AC8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800475" y="44361735"/>
          <a:ext cx="9001125" cy="5048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6" name="ID_C736B3091DE14AFC8497C592C1066D2A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438775" y="44361735"/>
          <a:ext cx="8439150" cy="47244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7" name="ID_BBB3335D489F4F2CAD807FB1598A34B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705475" y="44361735"/>
          <a:ext cx="4286250" cy="42386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8" name="ID_0D06F317A285464D85260AF54D319456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713220" y="44588430"/>
          <a:ext cx="14935200" cy="51339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9" name="ID_C29471B7E39343A5AA89CC46FB1D8D18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85800" y="50275490"/>
          <a:ext cx="8772525" cy="4895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0" name="ID_0EB9384F49F94431B0645B1FF2FEC10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85800" y="53534945"/>
          <a:ext cx="11182350" cy="6191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1" name="ID_FB1A5C0F8E7745F3A3428B2DBBEEFDD4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895475" y="53534945"/>
          <a:ext cx="11182350" cy="6191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2" name="ID_1FCD6DA5752B47A2AEA206D3223484AE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847975" y="55584725"/>
          <a:ext cx="847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" name="ID_D46C95F9E00646E48416504FF9B62E8F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800475" y="55584725"/>
          <a:ext cx="847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" name="ID_7BF71CDDF9534A32A1436D9061EC224D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4752975" y="55584725"/>
          <a:ext cx="847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" name="ID_6AEE28C37D864D72A29D82F784FD10B6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705475" y="55584725"/>
          <a:ext cx="847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6" name="ID_0D491E25E2CB4DC481B7B1CFECAD4C8C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657975" y="55584725"/>
          <a:ext cx="847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" name="ID_6A329F3CEAD242B2A0FDF46D33E625B8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7505700" y="55584725"/>
          <a:ext cx="847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" name="ID_286A6F092BBE4A3BBB1DDEB57087CBFD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956685" y="60041155"/>
          <a:ext cx="5534025" cy="35337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" name="ID_4DDF121193444EC38FA4D6891B432642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9569450" y="64967485"/>
          <a:ext cx="5410200" cy="29622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9" name="ID_EE02D0E3C04C4034BFBBDABDBCE6E91F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718185" y="80740885"/>
          <a:ext cx="5019675" cy="63912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0" name="ID_DC6DA9A0AB45423DADE8F696DB30488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685800" y="83092925"/>
          <a:ext cx="11344275" cy="63722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" name="ID_00CEC062ECF64FFF95DA7FEAB857A2E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685800" y="83784440"/>
          <a:ext cx="11334750" cy="63817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" name="ID_34188FEE80DC45FAAF1CC5C50D703123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4257675" y="5934075"/>
          <a:ext cx="11506200" cy="24955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" name="ID_75695CBB6CDD44CEB94394CCD25DA27A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457325" y="6962775"/>
          <a:ext cx="15601950" cy="86201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" name="ID_EC58AD145F444E14A4CD3D6BC59DBBB2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153160" y="1390650"/>
          <a:ext cx="1962150" cy="16287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" name="ID_A24E78E304364FC8A224A5F737065FC8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304925" y="3219450"/>
          <a:ext cx="1914525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" name="ID_9438AD971FC944F8B7CAD8F3BCB3AB1B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2219325" y="3257550"/>
          <a:ext cx="3086100" cy="8477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" name="ID_DD2871C5143F4CAD9893FDCDCEB0F6DA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4591050" y="752475"/>
          <a:ext cx="2609850" cy="27908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" name="ID_FDC4BD7254994EED9EDD67660A3ED252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0" y="78105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" name="ID_74EDC9AF65334956ABFE8976582C4322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0" y="125730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" name="ID_4518814A413B4EECA61FF4ED84FBB151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0" y="173355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" name="ID_5891CF07CFDA4EC59FD4D6EF3793CFDD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0" y="220980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" name="ID_08A63DAC07FD45F9AE20243821366855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62560" y="274320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" name="ID_D8BE163537B44FD9849E1CC0BDA26AF6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0" y="815340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" name="ID_073352FFCD24491BA77D2476FCA1EC9F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0" y="1447800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" name="ID_A52F061320074C81A30037AF589F1B14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0" y="1638300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" name="ID_29E01657825D4E7A8A244B587BC03B49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0" y="2137410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" name="ID_10C1DB3D3E0E42C39B91046B1522D5B2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0" y="2621280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" name="ID_185EAB7B05F64922BD4F5186037931FA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0" y="2729865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" name="ID_B1D17871EC1C4142847E9B162B42EAA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0" y="29356050"/>
          <a:ext cx="476250" cy="6762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" name="ID_76E02BFB8A454889B74B160310D9BC8C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0" y="3792855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" name="ID_EF429E2068874F10AD2652DD7C2CF79D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0" y="3857625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" name="ID_238C9A7A1B0C479DBA4E45D29E8300B4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0" y="4061460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" name="ID_E81FFC481F5B4CECBC9EBF9498EB311E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0" y="4139565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" name="ID_FCBCFAAE948944CCBF048570E56B3DED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0" y="4204335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" name="ID_CE80686EFC284E4DB653B695851A72E3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0" y="4392930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" name="ID_C9D2131C05714A129072469D9DED262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0" y="5358765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" name="ID_16EC9C29B9B344499F933F435F326BC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0" y="55168800"/>
          <a:ext cx="33337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" name="ID_146482AFE4DB4BB085A40F18FC1921A1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6858000" y="8153400"/>
          <a:ext cx="476250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7" name="ID_44294F1B94094395AF871203F8F7F3A3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6934200" y="40738425"/>
          <a:ext cx="819150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" name="ID_AD4F58112A2A48F9A48D6802F70018FE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6953250" y="42081450"/>
          <a:ext cx="438150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" name="ID_CE1168E918C0406ABB38B10761BD71F9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6858000" y="43929300"/>
          <a:ext cx="438150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" name="ID_151F0C611FA94317B772BA989394040E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6858000" y="55168800"/>
          <a:ext cx="476250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" name="ID_1229AD4FAFEC4B3E8064CC913BB10DDC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6858000" y="29356050"/>
          <a:ext cx="952500" cy="8858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" name="ID_7119875F1C81427EBC8689FF14F17F0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6858000" y="26212800"/>
          <a:ext cx="466725" cy="476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" name="ID_E3E3279D14C54068994EFE47ABA77954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210050" y="7343775"/>
          <a:ext cx="97155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" name="ID_C62154B69E5640898FD74482A41D91D4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514985" y="9410700"/>
          <a:ext cx="1047750" cy="18573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" name="ID_6CD0515A76E14DA585C408EBC907516E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771650" y="9267825"/>
          <a:ext cx="1000125" cy="17621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" name="ID_DFE5026B132742BC84E870DE2214AAF6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267075" y="9391650"/>
          <a:ext cx="97155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" name="ID_A0C793C1D1C64B19BD0B54FB12F0C95B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771525" y="16630650"/>
          <a:ext cx="3743960" cy="1724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" name="ID_20A60B5C33804336A8CD2D1395B0EC75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685800" y="14001750"/>
          <a:ext cx="8153400" cy="2800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F44F22B5BA104B7495D625539B2A8C18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133475" y="15938500"/>
          <a:ext cx="952500" cy="361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" name="ID_B5D8113E93CF42EEA845F887E498D8D3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657350" y="12534900"/>
          <a:ext cx="457200" cy="400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" name="ID_D04C72AA9D0A41F7B76C26A8B875311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181100" y="742950"/>
          <a:ext cx="4581525" cy="648652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<sst xmlns="http://schemas.openxmlformats.org/spreadsheetml/2006/main" count="4295" uniqueCount="2436">
  <si>
    <t>战斗概述</t>
  </si>
  <si>
    <t>战斗结构基于2D弹射玩法，主要围绕两个对立队伍（A队与B队）进行。每队控制若干角色，角色通过发射卡牌（纸团）来增强自身或敌人的状态。战斗的核心目标是通过精准的弹射和卡牌使用，击败敌人并保持自身队伍的平衡。</t>
  </si>
  <si>
    <t>主要战斗模式</t>
  </si>
  <si>
    <t>怪物关：由一个队伍对抗怪物，另一个队伍处于休眠状态。两队交替进行。</t>
  </si>
  <si>
    <t>内斗关：两个队伍互相对抗，争夺资源或击败对方角色。</t>
  </si>
  <si>
    <t>Boss关：两个队伍联手对抗强大的Boss，进行合作。</t>
  </si>
  <si>
    <t>角色</t>
  </si>
  <si>
    <t>角色可以吸收词条，依靠词条进行成长，会自动进行攻击和施放动词（技能）</t>
  </si>
  <si>
    <t>角色属性</t>
  </si>
  <si>
    <t>攻击：影响普通攻击的伤害。</t>
  </si>
  <si>
    <t>防御：影响物理伤害的减免。</t>
  </si>
  <si>
    <t>精神：影响动词释放效果（类似法术强度）。</t>
  </si>
  <si>
    <t>意志隐藏了</t>
  </si>
  <si>
    <t>角色成长</t>
  </si>
  <si>
    <t>角色通过经验获得升级，提升其属性或选择强化某些技能。</t>
  </si>
  <si>
    <t>角色可以选择子职业，最多两个子职业，每个职业/子职业提供不同的技能和特性。</t>
  </si>
  <si>
    <t>词条</t>
  </si>
  <si>
    <t>词条通过战场内的发射器发射，触发弹射与墙体碰撞的效果，作用于场上的角色</t>
  </si>
  <si>
    <t>名词：提升角色永久属性，类似装备。</t>
  </si>
  <si>
    <t>可以无限获得，但只能装备数个</t>
  </si>
  <si>
    <t>动词：不需要能量来触发，但是动词需要能量来使用。每个角色最多持有3个动词，能量恢复后能量会平均分配给所有动词。</t>
  </si>
  <si>
    <t>每个角色3个，多的会挤回手里</t>
  </si>
  <si>
    <t>形容词：一次性或持续性效果，提升角色状态或改变其属性。</t>
  </si>
  <si>
    <t>每场战斗回到手上</t>
  </si>
  <si>
    <t>能量机制</t>
  </si>
  <si>
    <t>角色会自然恢复能量，恢复的能量会平均分配到角色所持有的动词上。</t>
  </si>
  <si>
    <t>每个角色最多可以持有3个动词卡牌，能量恢复时，恢复的每1点能量会同时给予所有动词卡牌。</t>
  </si>
  <si>
    <t>动词卡牌没有发射和能量消耗限制，关键在于能量恢复的速度与分配。</t>
  </si>
  <si>
    <t>角色无需直接消耗能量来发射卡牌，能量是自动分配给动词的。</t>
  </si>
  <si>
    <t>动词在有足够能量时会自动触发，造成特定的效果（如伤害、增益等）。</t>
  </si>
  <si>
    <t>墙体与弹射</t>
  </si>
  <si>
    <t>弹射行为：卡牌被发射后，在场地中通过墙体和角色的碰撞，触发卡牌的效果。</t>
  </si>
  <si>
    <t>撞击到的第一个角色生效</t>
  </si>
  <si>
    <t>墙体：分为防御性和战略性墙体，起到反弹、加速等作用。</t>
  </si>
  <si>
    <t>速度越快，造成的伤害越高，可以对墙体造成伤害</t>
  </si>
  <si>
    <t>墙体位置：A队、B队区域与敌人区域被三道长墙分隔，防止词条过早进入其他区域。</t>
  </si>
  <si>
    <t>墙体机制：墙体可能有不同的属性（如可承受伤害、反弹力度等），影响弹射轨迹。</t>
  </si>
  <si>
    <t>游戏流程</t>
  </si>
  <si>
    <t>战斗开始：</t>
  </si>
  <si>
    <t>玩家选择并构筑卡牌组合，部署两个队伍的角色和技能。</t>
  </si>
  <si>
    <t>初始时，每个队伍的基地血条均有一定值。</t>
  </si>
  <si>
    <t>回合进行：</t>
  </si>
  <si>
    <t>玩家控制弹射器发射卡牌（纸团）。</t>
  </si>
  <si>
    <t>每次发射后，卡牌会在场地内通过墙体碰撞，触发对应的词条效果。</t>
  </si>
  <si>
    <t>如果卡牌击中敌方角色，将对其造成伤害并触发词条效果。</t>
  </si>
  <si>
    <t>每回合，玩家依靠能量来释放动词卡牌，增强角色的战斗力。能量恢复后会自动分配给角色的动词卡牌。</t>
  </si>
  <si>
    <t>敌方角色根据AI机制进行行动，通常与玩家队伍轮流行动。</t>
  </si>
  <si>
    <t>敌人行动时也会发射卡牌并触发弹射机制。</t>
  </si>
  <si>
    <t>目标达成：</t>
  </si>
  <si>
    <t>击败敌方角色或Boss，完成关卡任务。</t>
  </si>
  <si>
    <t>如果一个队伍的基地血条清空，则该队伍失败，另一队伍获胜</t>
  </si>
  <si>
    <t>核心玩法</t>
  </si>
  <si>
    <t>平衡两队间的关系：玩家需要保持两个队伍在对立与合作中的平衡。内斗时两队对抗，怪物关时一队对抗怪物，另一队提供支援。</t>
  </si>
  <si>
    <t>卡牌与墙体策略：合理利用弹射与墙体的互动，最大化卡牌效果。墙体的位置和类型会影响弹射效果，玩家需根据敌人和自己队伍的情况进行调整。</t>
  </si>
  <si>
    <t>流派搭配与角色成长规划：</t>
  </si>
  <si>
    <t>生命上限</t>
  </si>
  <si>
    <t>两种都支持</t>
  </si>
  <si>
    <t>需要在unit表支持配置</t>
  </si>
  <si>
    <t>当前生命</t>
  </si>
  <si>
    <t>生命恢复</t>
  </si>
  <si>
    <t>每2s恢复的数值</t>
  </si>
  <si>
    <t>默认为0，需要在unit表支持配置</t>
  </si>
  <si>
    <t>攻击速度</t>
  </si>
  <si>
    <t>基础速度为每2.2s攻击一次，计算公式为：攻击间隔=8.8*/N+4</t>
  </si>
  <si>
    <t>只给固定值</t>
  </si>
  <si>
    <t>N默认0</t>
  </si>
  <si>
    <t>详情显示</t>
  </si>
  <si>
    <t>动词伤害</t>
  </si>
  <si>
    <t>伤害来源直接是动词的才算，计算公式为：动词伤害=原伤害*(1+N)+X</t>
  </si>
  <si>
    <t>N默认0，X默认0</t>
  </si>
  <si>
    <t>特效伤害</t>
  </si>
  <si>
    <r>
      <rPr>
        <sz val="10"/>
        <color rgb="FF000000"/>
        <rFont val="宋体"/>
        <charset val="134"/>
        <scheme val="minor"/>
      </rPr>
      <t>包含攻击附带特效与buff的效果，计算公式为：动词伤害=原伤害*(1+N)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攻击特效如：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攻击附带1精神伤害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中毒：每秒造成3点物理伤害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攻击产生爆炸，伤害为15+25%攻击</t>
    </r>
  </si>
  <si>
    <t>只给百分比</t>
  </si>
  <si>
    <t>普通攻击伤害</t>
  </si>
  <si>
    <t>仅对普通攻击的伤害进行修改的值，计算公式为：攻击伤害=原伤害*（1+N）</t>
  </si>
  <si>
    <t>负面状态增强</t>
  </si>
  <si>
    <t>强化施加的debuff的时间，计算公式为：持续时间=原持续时间*(1+N)</t>
  </si>
  <si>
    <t>治疗增强</t>
  </si>
  <si>
    <t>所有产生的治疗效果都会增强，包括动词，天赋等，计算公式为：最终治疗=原治疗*(1+N)</t>
  </si>
  <si>
    <t>吸血</t>
  </si>
  <si>
    <t>普通攻击造成的伤害，以一定比例转化为自身的生命恢复，计算公式为：恢复值=普通攻击伤害*N</t>
  </si>
  <si>
    <t>攻击atk</t>
  </si>
  <si>
    <r>
      <rPr>
        <sz val="10"/>
        <color rgb="FF000000"/>
        <rFont val="宋体"/>
        <charset val="134"/>
        <scheme val="minor"/>
      </rPr>
      <t>三维之一，影响普通攻击的伤害，伤害公式为：实际伤害=atk×伤害权值/(def+伤害权值) *（攻击者增伤因子-防御者减伤因子）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伤害权值是一个常数，为50，用于调整伤害曲线</t>
    </r>
  </si>
  <si>
    <t>直接显示</t>
  </si>
  <si>
    <t>防御def</t>
  </si>
  <si>
    <t>三维之一</t>
  </si>
  <si>
    <t>精神spr</t>
  </si>
  <si>
    <t>三维之一，公式同攻击伤害公式，将公式的攻击和防御替换为精神和意志</t>
  </si>
  <si>
    <t>社会soc</t>
  </si>
  <si>
    <t>五维之一，随从没有，用于提升墙体效果的属性，具体见墙体属性</t>
  </si>
  <si>
    <t>默认0</t>
  </si>
  <si>
    <t>驯养pet</t>
  </si>
  <si>
    <t>五维之一，随从没有，用于提升随从的属性，具体见随从属性</t>
  </si>
  <si>
    <t>意志</t>
  </si>
  <si>
    <t>隐藏的数值，作为魔抗，默认为0</t>
  </si>
  <si>
    <t>学习能力sdu</t>
  </si>
  <si>
    <t>用于提升获取经验率，计算公式为：实际经验获取=获得经验*（1+N）</t>
  </si>
  <si>
    <t>幸运luc</t>
  </si>
  <si>
    <t>用于提升随机事件中优质结果的概率，具体见各类随机事件中的公式</t>
  </si>
  <si>
    <t>嘲讽等级</t>
  </si>
  <si>
    <r>
      <rPr>
        <sz val="10"/>
        <color rgb="FF000000"/>
        <rFont val="宋体"/>
        <charset val="134"/>
        <scheme val="minor"/>
      </rPr>
      <t>我们游戏的角色会定期随机挑选一个敌方目标作为攻击目标，包括普通攻击和攻击随机敌方目标的技能，在这段时间内全部以挑选的这个角色作为目标。而挑选目标的概率与目标的嘲讽值有关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受攻击概率=（3+N₁）²/[（3+N₁）²+（3+N₂）²+...]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也可以理解成：受攻击概率=角色嘲讽值/目标阵营所有角色和随从嘲讽值之和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N₁为角色嘲讽修改值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角色的嘲讽值为以下公式：角色嘲讽值=（角色原嘲讽值3+嘲讽修改值）的平方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角色的原嘲讽值的基准为3，默认基于3进行计算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玩家获得嘲讽等级+1或者-1，其实获得的是嘲讽修改值，最高为+3，最低为-3</t>
    </r>
  </si>
  <si>
    <t>名词位置数</t>
  </si>
  <si>
    <t>初始为7，最多为10个，通过特殊手段提升</t>
  </si>
  <si>
    <t>初始和最大值需要在battle config支持配置</t>
  </si>
  <si>
    <t>动词位置数</t>
  </si>
  <si>
    <t>默认为3，最多为5个，通过特殊手段提升</t>
  </si>
  <si>
    <t>随从位置数</t>
  </si>
  <si>
    <t>默认为3，最多为4个，通过特殊手段提升</t>
  </si>
  <si>
    <t>随从三维属性加成</t>
  </si>
  <si>
    <t>记录于角色身上，提供给随从，让随从的三维属性得到变化，计算公式为：随从攻击=原攻击*(1+N)</t>
  </si>
  <si>
    <t>随从攻击速度</t>
  </si>
  <si>
    <t>位于角色身上，但提供给随从的攻击速度加成，公式同攻击速度</t>
  </si>
  <si>
    <t>能量</t>
  </si>
  <si>
    <t>当该动词的能量等同于该动词的能量上限，则消除所有能量并释放动词</t>
  </si>
  <si>
    <t>能量恢复速度</t>
  </si>
  <si>
    <t>基础为每秒恢复0.2点能量，取整获得，计算公式为：每秒获得能量=0.2*(1+N)</t>
  </si>
  <si>
    <t>单能量上限减少</t>
  </si>
  <si>
    <t>优先降低能量最高的动词，最低降低至2</t>
  </si>
  <si>
    <t>默认为0</t>
  </si>
  <si>
    <t>全能量上限减少</t>
  </si>
  <si>
    <t>同时降低角色身上所有动词的能量上限，最低降至2</t>
  </si>
  <si>
    <t>弹球属性</t>
  </si>
  <si>
    <t>弹球撞击伤害</t>
  </si>
  <si>
    <t>影响所有弹球的撞击伤害</t>
  </si>
  <si>
    <t>见弹球速度</t>
  </si>
  <si>
    <t>弹球持续时间</t>
  </si>
  <si>
    <t>影响发射后，弹球在场地内持续多久后消失</t>
  </si>
  <si>
    <t>默认为5s，需要在battle config支持配置</t>
  </si>
  <si>
    <t>弹球速度</t>
  </si>
  <si>
    <t>影响弹球移动的速度，弹球速度需要有最大值，普通移动中衰减速度，撞墙后减速等</t>
  </si>
  <si>
    <t>最低速度0，第一速度为300，第二速度为750，最高速度为1000</t>
  </si>
  <si>
    <t>速度阈值需要在battle config支持配置</t>
  </si>
  <si>
    <t>弹球速度与弹球撞击伤害是有关联的，低于第一速度，弹球撞击伤害=0+0.5N；介于第一第二速度之间，弹球撞击伤害=5+N；高于第二速度，弹球撞击伤害=10+N</t>
  </si>
  <si>
    <t>每个阶段的伤害需要在battle config支持配置</t>
  </si>
  <si>
    <t>增强</t>
  </si>
  <si>
    <r>
      <rPr>
        <sz val="10"/>
        <color rgb="FF000000"/>
        <rFont val="宋体"/>
        <charset val="134"/>
        <scheme val="minor"/>
      </rPr>
      <t>单局游戏中，该同名纸团撞击100次后，本局游戏中的所有本同名卡牌就会永久进化成升级的版本，已在角色身上的不变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进化版本的卡有且仅有一种，不存在层数的问题</t>
    </r>
  </si>
  <si>
    <t>撞击次数需要在battle config支持配置</t>
  </si>
  <si>
    <t>墙体属性</t>
  </si>
  <si>
    <t>碰撞机制</t>
  </si>
  <si>
    <t>占格子大小和形状</t>
  </si>
  <si>
    <t>玩家持有物</t>
  </si>
  <si>
    <t>牌库</t>
  </si>
  <si>
    <t>获得的名词动词形容词，会将已消耗的显示在另一边</t>
  </si>
  <si>
    <t>灵感</t>
  </si>
  <si>
    <t>在商店（头脑风暴）进行交易</t>
  </si>
  <si>
    <t>备战席</t>
  </si>
  <si>
    <t>角色，随从，墙体</t>
  </si>
  <si>
    <t>道具</t>
  </si>
  <si>
    <t>移除词条道具，拆卸词条道具，扩展名词位道具，经验瓶</t>
  </si>
  <si>
    <t>伤害=atk×伤害权值/(def+伤害权值) *攻击者伤害系数</t>
  </si>
  <si>
    <t>攻击间隔</t>
  </si>
  <si>
    <t>伤害计算</t>
  </si>
  <si>
    <t>攻击者数值</t>
  </si>
  <si>
    <t>受击者数值</t>
  </si>
  <si>
    <t>奶妈</t>
  </si>
  <si>
    <t>攻击力</t>
  </si>
  <si>
    <t>生命值</t>
  </si>
  <si>
    <t>伤害权值</t>
  </si>
  <si>
    <t>攻击间隔 不变</t>
  </si>
  <si>
    <t>防御力</t>
  </si>
  <si>
    <t>伤害转化率</t>
  </si>
  <si>
    <r>
      <rPr>
        <sz val="10"/>
        <color rgb="FF000000"/>
        <rFont val="宋体"/>
        <charset val="134"/>
        <scheme val="minor"/>
      </rPr>
      <t>恢复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每5秒</t>
    </r>
  </si>
  <si>
    <t>实际恢复</t>
  </si>
  <si>
    <r>
      <rPr>
        <sz val="10"/>
        <color rgb="FF000000"/>
        <rFont val="宋体"/>
        <charset val="134"/>
        <scheme val="minor"/>
      </rPr>
      <t>百分比恢复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每5秒</t>
    </r>
  </si>
  <si>
    <t>伤害结果</t>
  </si>
  <si>
    <t>单次伤害</t>
  </si>
  <si>
    <t>恢复速度</t>
  </si>
  <si>
    <t>DPS</t>
  </si>
  <si>
    <t>血量降低速度</t>
  </si>
  <si>
    <t>击杀时间</t>
  </si>
  <si>
    <t>数据结论</t>
  </si>
  <si>
    <t>在权值为5时，1攻击约等于3防御</t>
  </si>
  <si>
    <t>在权值为20时，1攻击约等于4防御</t>
  </si>
  <si>
    <t>名词：</t>
  </si>
  <si>
    <t>动词：</t>
  </si>
  <si>
    <t>形容词：</t>
  </si>
  <si>
    <t>0级标准，防御3，攻击1，生命30，恢复1.5，百分比恢复1.5</t>
  </si>
  <si>
    <t>若时间为10s，则对应名词等级，大约4倍效果</t>
  </si>
  <si>
    <t>1级标准，防御6，攻击2，生命60，恢复4，百分比恢复4</t>
  </si>
  <si>
    <t>2级标准，防御9，攻击3，生命90，恢复6，百分比恢复6</t>
  </si>
  <si>
    <t>3级标准，防御12，攻击4，生命120，恢复8，百分比恢复8</t>
  </si>
  <si>
    <t>若为书本则额外加1</t>
  </si>
  <si>
    <t>相同价值：</t>
  </si>
  <si>
    <t>1攻击</t>
  </si>
  <si>
    <t>3防御</t>
  </si>
  <si>
    <t>30生命</t>
  </si>
  <si>
    <t>1.5恢复</t>
  </si>
  <si>
    <t>1百分比恢复</t>
  </si>
  <si>
    <t>DEBUG界面</t>
  </si>
  <si>
    <t>进入战斗界面后，按R调出Debug界面。亮着的按钮都可以点，没亮的代表功能没有实装。</t>
  </si>
  <si>
    <t>跳过动画</t>
  </si>
  <si>
    <t>场景中，第一个物体GameMgr身上挂了一个叫GameMgr的脚本，里面最后的参数可以开启或关闭开场动画节省时间（对应的开场文本和初始角色出场文本也会关闭）</t>
  </si>
  <si>
    <t>新增动画跳过后可以不用设置这一步</t>
  </si>
  <si>
    <t>回血机关</t>
  </si>
  <si>
    <t>找到Cureball，_L和_R对应左右</t>
  </si>
  <si>
    <t>回血数值=角色MaxHp*AddRate+AddAmount</t>
  </si>
  <si>
    <t>场景中，GameProcessSlider物体身上挂了一个叫GameProcessSlider的脚本，前半段Time_Stage是游戏阶段的管理（分为三个类型，boss固定事件和事件），最后是事件概率的管理。可以直接修改数值运行。</t>
  </si>
  <si>
    <t>怪物阶段level字段同时控制了cardRare表中的游戏阶段</t>
  </si>
  <si>
    <t>怪物，事件，boss都会读取level字段，因此需要保持一致</t>
  </si>
  <si>
    <t>策划配置表</t>
  </si>
  <si>
    <t>Asset目录下的Excel文件夹里有几个表，CharaInfo就是角色数值和文本信息，Monster是怪物阶段数值，CardRare是卡牌稀有度。</t>
  </si>
  <si>
    <t>表头不能改（包括空行在内的前四行），数值可以修改。</t>
  </si>
  <si>
    <t>改表后需要在unity编辑器界面上部的菜单栏选择Mytool-Excel，打开excel工具然后先选择上面的对应表格名称一次。console显示成功即代表数据更新成功</t>
  </si>
  <si>
    <t>注意：保存excel后需进行一下操作来更新unity读取的内容</t>
  </si>
  <si>
    <t>CardRare</t>
  </si>
  <si>
    <t>Word</t>
  </si>
  <si>
    <t>被发射后的纸团的参数，包括摩擦力和弹力</t>
  </si>
  <si>
    <t>发射器</t>
  </si>
  <si>
    <t>最新→</t>
  </si>
  <si>
    <t>词条发射系统</t>
  </si>
  <si>
    <t>1.词条发射时，每发射一张，则牌库里临时减少对应的一张。直至发射完牌库里所有的牌，重新按照牌库进行装填</t>
  </si>
  <si>
    <t>2.发射器有5个充能槽，当充能被消耗后，每3s装填1个。</t>
  </si>
  <si>
    <t>3.在发射完一整组词条之后，有8s时间重新装填，装填完获得所有充能</t>
  </si>
  <si>
    <t>词条获取环节</t>
  </si>
  <si>
    <t>入口：</t>
  </si>
  <si>
    <r>
      <rPr>
        <sz val="10"/>
        <color rgb="FF000000"/>
        <rFont val="Helvetica"/>
        <charset val="134"/>
      </rPr>
      <t>触发了</t>
    </r>
    <r>
      <rPr>
        <sz val="10"/>
        <color rgb="FFDE3C36"/>
        <rFont val="Helvetica"/>
        <charset val="134"/>
      </rPr>
      <t>词条获取事件</t>
    </r>
    <r>
      <rPr>
        <sz val="10"/>
        <color rgb="FF000000"/>
        <rFont val="Helvetica"/>
        <charset val="134"/>
      </rPr>
      <t>，每本书有3个词条</t>
    </r>
  </si>
  <si>
    <t>打败boss后固定获取一次词条，每本书有5个词条</t>
  </si>
  <si>
    <t>流程：</t>
  </si>
  <si>
    <t>随机三本书，且有一本50%概率是当前剧本的书</t>
  </si>
  <si>
    <t>从三组词条里，选择一组加入牌库</t>
  </si>
  <si>
    <t>1.这组词条里，只会包含这本书，和通用的，两个范围的词条</t>
  </si>
  <si>
    <t>2.这本书会显示在上方</t>
  </si>
  <si>
    <t>3.点击书本选中，点击确认获取；如果没有选中任何书本，则是跳过，跳过需额外一个弹窗确认</t>
  </si>
  <si>
    <t>获取概率：</t>
  </si>
  <si>
    <t>优先计算随机的卡牌等级，确定后从可选择的卡牌中出现</t>
  </si>
  <si>
    <t>若没有可选择的卡牌，则降低一级，再重复这个过程</t>
  </si>
  <si>
    <t>概率随敌人等级提升，等级见：</t>
  </si>
  <si>
    <t>概率</t>
  </si>
  <si>
    <t>1级</t>
  </si>
  <si>
    <t>2级</t>
  </si>
  <si>
    <t>3级</t>
  </si>
  <si>
    <t>4级</t>
  </si>
  <si>
    <t>5级</t>
  </si>
  <si>
    <t>6级</t>
  </si>
  <si>
    <t>7级</t>
  </si>
  <si>
    <t>8级</t>
  </si>
  <si>
    <t>9级</t>
  </si>
  <si>
    <t>0级</t>
  </si>
  <si>
    <t>3级（金色）</t>
  </si>
  <si>
    <t>临时版本概率</t>
  </si>
  <si>
    <t>角色信息缩略框</t>
  </si>
  <si>
    <t>鼠标右键点击角色时，会显示出其“信息缩略框”</t>
  </si>
  <si>
    <t>1.显示角色的攻击，防御，精神，意志，四种属性和其对应的数值</t>
  </si>
  <si>
    <t>2.显示角色状态栏里的图标，图标小一些，最多显示10个，超出的不显示</t>
  </si>
  <si>
    <t>3.显示角色的动词</t>
  </si>
  <si>
    <t>4.显示动词的能量，包括所需能量，和已经积攒的能量</t>
  </si>
  <si>
    <t>点击“信息缩略框”，整个区域都包括，进入角色详情界面</t>
  </si>
  <si>
    <t>战斗界面-牌库</t>
  </si>
  <si>
    <t>程序功能：</t>
  </si>
  <si>
    <t>点击发射器</t>
  </si>
  <si>
    <t>退出：</t>
  </si>
  <si>
    <t>点击右上角退出按钮</t>
  </si>
  <si>
    <t>1.发射器图片</t>
  </si>
  <si>
    <t>就是一张图片</t>
  </si>
  <si>
    <t>2.词条</t>
  </si>
  <si>
    <t>将玩家牌库的词条全部显示在这里，且重复的不叠加</t>
  </si>
  <si>
    <t>已发射出去的，显示在下方，且词条为深色</t>
  </si>
  <si>
    <t>排列顺序为：发射状态&gt;稀有度&gt;书本顺序</t>
  </si>
  <si>
    <t>3.数量</t>
  </si>
  <si>
    <t>分子为剩余没发射的，分母为一共拥有的</t>
  </si>
  <si>
    <t>需求待更新</t>
  </si>
  <si>
    <t>战斗界面-事件</t>
  </si>
  <si>
    <t>事件细则</t>
  </si>
  <si>
    <t>目的：</t>
  </si>
  <si>
    <t>1.在场地内增加一些更具有随机性的玩法</t>
  </si>
  <si>
    <t>2.为文本提供一个比较灵活的插入渠道，让玩家在有一定可控度的情况下，产出有一定线性叙事的内容</t>
  </si>
  <si>
    <t>总述：</t>
  </si>
  <si>
    <t>1.在游戏场地里，每隔一段时间出现数个事件气泡，当被纸球接触时，触发对应事件</t>
  </si>
  <si>
    <t>2.事件分为很多种类型，每个类型对应了不同的触发机制，并有对应的文本产生</t>
  </si>
  <si>
    <t>3.每当事件触发时，会产生事件飘字（具体表现见飘字文档）</t>
  </si>
  <si>
    <t>希望</t>
  </si>
  <si>
    <t>1.标题，固定显示一丝希望</t>
  </si>
  <si>
    <t>首先，重要事件都不能重复触发，只能触发一次</t>
  </si>
  <si>
    <t>文案标题，读取文案表-事件-名称</t>
  </si>
  <si>
    <t>正文，读取文案表-事件-文本内容1</t>
  </si>
  <si>
    <t>希望可以重复触发</t>
  </si>
  <si>
    <t>2.选择书本及词条，每个3个词条</t>
  </si>
  <si>
    <t>这个事件不单独影响某一方，影响的是玩家的词条库</t>
  </si>
  <si>
    <t>访客</t>
  </si>
  <si>
    <t>1.标题，固定显示一位访客</t>
  </si>
  <si>
    <t>这个事件产生的单位可以用于任意一方，不受限制</t>
  </si>
  <si>
    <t>访客可以重复触发</t>
  </si>
  <si>
    <t>2.正文，读取文案表-事件-文本内容1，以对话框的形式显示</t>
  </si>
  <si>
    <t>角色形象，出现后播放一次攻击动画，然后显示正文的气泡，包括刷新也是；点击确定后角色移动，缩小到待放置区</t>
  </si>
  <si>
    <t>在本界面，周围放置一些卡牌，这些卡牌会加入到角色身上，并在入场后实际生效于角色</t>
  </si>
  <si>
    <t>卡变成纸团，飞到角色身上，角色身上会播放吸收词条的动画</t>
  </si>
  <si>
    <t>卡牌上有刷新按钮，每个位置能刷新1次，如果点击就会切换成其他的卡</t>
  </si>
  <si>
    <t>刷新按钮使用现在的色子即可，使用后色子图标消失</t>
  </si>
  <si>
    <t>出现的卡是随机在玩家可获取的词条范围，即和获取新词条的范围是同一个库</t>
  </si>
  <si>
    <t>这样角色可能会自带一些玩家没有，但可以获取的词，随机性更大一些</t>
  </si>
  <si>
    <t>可获取的卡牌数随着游戏进度而提升，即随着危机和boss而提升</t>
  </si>
  <si>
    <t>1级1张，2级2张，直到9张</t>
  </si>
  <si>
    <t>在每次放置角色时，场上的角色可以被移动位置，但不可以换到对方位置</t>
  </si>
  <si>
    <t>意外</t>
  </si>
  <si>
    <t>这个事件的具体情况，按照下方文档表的细节来做</t>
  </si>
  <si>
    <t>每种意外只能触发一次，包括普通的和重要的</t>
  </si>
  <si>
    <t>1.标题，固定显示一场意外</t>
  </si>
  <si>
    <t>如果没有意外了，需要随机为其他的事件</t>
  </si>
  <si>
    <t>2.事件选项</t>
  </si>
  <si>
    <t>机制效果，读取文案表-事件-机制效果</t>
  </si>
  <si>
    <t>实际效果，按照文档表中，机制实机效果</t>
  </si>
  <si>
    <t>PS：一开始只给两个选项，可以通过某些方式解锁第三个位置，即如下图所示</t>
  </si>
  <si>
    <t>3.确定</t>
  </si>
  <si>
    <t>交易</t>
  </si>
  <si>
    <t>交易可以重复触发</t>
  </si>
  <si>
    <t>1.标题，固定显示一场交易</t>
  </si>
  <si>
    <t>2.文案标题，读取文案表-事件-名称</t>
  </si>
  <si>
    <t>3.显示三张可选的，用来替换的卡</t>
  </si>
  <si>
    <t>出现卡的规则为，玩家拥有的书本，玩家当前牌库没有的，最低为1级（蓝）</t>
  </si>
  <si>
    <t>可以在可选择范围内，所有卡按照相同概率出现，即品质不挂钩概率</t>
  </si>
  <si>
    <t>修改：卡牌出现概率按照当前level等级+3</t>
  </si>
  <si>
    <t>4.如果三张都没有选择，就显示文本：哪张都不要，并且在点击的时候，有一个弹窗进行确认</t>
  </si>
  <si>
    <t>如果选择了，就进入牌库界面，用来选择交换的卡</t>
  </si>
  <si>
    <t>5.选择一张牌，进行替换</t>
  </si>
  <si>
    <t>6.点击我再想想，返回上个界面，可重新选择卡牌</t>
  </si>
  <si>
    <t>场景</t>
  </si>
  <si>
    <t>场景不可以重复触发，每种只能触发一次</t>
  </si>
  <si>
    <t>1.标题，固定显示新的场景</t>
  </si>
  <si>
    <t>第一幕</t>
  </si>
  <si>
    <t>一张图片，可能是这个酒馆的简单插画</t>
  </si>
  <si>
    <t>酒吧</t>
  </si>
  <si>
    <t>3.进入</t>
  </si>
  <si>
    <t>烂尾楼</t>
  </si>
  <si>
    <t>地下舞厅</t>
  </si>
  <si>
    <t>事件界面更新</t>
  </si>
  <si>
    <t>以下几个事件界面进行了调整</t>
  </si>
  <si>
    <t>通用</t>
  </si>
  <si>
    <t>1.在主界面的右下角，休息回合时可以打开规划界面，用于调整角色摆放，场景墙体摆放等，具体打开的界面见下方的“场景”和“访客”</t>
  </si>
  <si>
    <t>现在事件界面的流程为：1.展示本界面，2.屏幕中央出现卷轴，展开并移动到界面上方（燃烧卷轴先不播），3.正式进入事件界面，4.事件界面完成后，卷轴燃烧掉</t>
  </si>
  <si>
    <t>本界面索引的文本是事件中原本显示的文本，原本位置的文本改用一个新的文本，为功能型文本</t>
  </si>
  <si>
    <t>访客 具体需求</t>
  </si>
  <si>
    <t>1.将新的色子按钮移动到这里</t>
  </si>
  <si>
    <t>1.基本沿用老的界面布局</t>
  </si>
  <si>
    <t>2.右侧按钮可以将本界面关闭，在休息时，主界面可以再次打开，需要两个图标在角色与场景间切换</t>
  </si>
  <si>
    <t>交易 具体需求</t>
  </si>
  <si>
    <t>1.将3张卡选1张，改成了直接只出现1张卡，玩家无法再选择要什么卡，只选择要替换的卡</t>
  </si>
  <si>
    <t>2.文本改为功能型文本</t>
  </si>
  <si>
    <t>3.要将词条的堆叠显示出来</t>
  </si>
  <si>
    <t>4.当内容超过一页时，需要有左右切换按钮与页签</t>
  </si>
  <si>
    <t>场景 具体需求</t>
  </si>
  <si>
    <t>1.显示出3个墙体素材</t>
  </si>
  <si>
    <t>2.墙体素材有信息飘窗，会将它的名称，机制，范围显示出来</t>
  </si>
  <si>
    <t>3.功能性文本没有在原型图画出来，也需要留一个位置</t>
  </si>
  <si>
    <t>1.墙体素材会出现在备用栏里，且会将占用面积，机制图标显示出来</t>
  </si>
  <si>
    <t>2.场地内会以网格的方式将地块占用情况显示出来</t>
  </si>
  <si>
    <t>3.备用栏和场地内的场地素材都有信息飘窗</t>
  </si>
  <si>
    <t>加入设定</t>
  </si>
  <si>
    <t>1.专门显示出即将获得设定的一方，包括框的样式，箭头，以及上方的文本</t>
  </si>
  <si>
    <t>2.设定卡，点击后获取，会飞到设定框里</t>
  </si>
  <si>
    <t>3.点击查看桌面后，暂时收起这个界面，用来查看战斗界面，还需要一个相同位置“查看事件”按钮回到本界面，也可以是一个眼睛之类的图标</t>
  </si>
  <si>
    <t>4.设定框点击一下后会展开/收起，在获得设定界面固定为展开状态</t>
  </si>
  <si>
    <t>全场buff图标</t>
  </si>
  <si>
    <t>战斗烈度</t>
  </si>
  <si>
    <t>游戏中，当一场危机，或者boss发生时，需要“战斗烈度”来避免冗长的战斗</t>
  </si>
  <si>
    <t>战斗烈度是随一次危机内的时间而变化的，即某怪物出现后迟迟双方无法杀死对方，则会所有人同时增加伤害，增加受到的伤害</t>
  </si>
  <si>
    <t>该值需要由程序写死，可在编辑器内进行数据配置即可</t>
  </si>
  <si>
    <t>1.以下参数需要分成危机，Boss两种情况，即两者的参数不同</t>
  </si>
  <si>
    <t>2.触发时间与升级时间，当开始触发后，立刻进入1级烈度，然后每过一段升级时间，增加1级烈度</t>
  </si>
  <si>
    <t>3.主角方增伤比，即AB两队输出增加的程度。该公式应当为《伤害=atk×伤害权值/(def+伤害权值) *攻击者伤害系数》，中的攻击者伤害系数</t>
  </si>
  <si>
    <t>4.敌对方增伤比，内容同上，但是是boss和怪物的参数</t>
  </si>
  <si>
    <t>5.敌我减少回血比，该值会所有人百分比降低自身回血，受到的治疗等所有恢复生命的手段</t>
  </si>
  <si>
    <t>触发时间</t>
  </si>
  <si>
    <t>升级时间</t>
  </si>
  <si>
    <t>危机</t>
  </si>
  <si>
    <t>Boss</t>
  </si>
  <si>
    <t>基础奖励</t>
  </si>
  <si>
    <t>主角方增伤比</t>
  </si>
  <si>
    <t>敌对方增伤比</t>
  </si>
  <si>
    <t>减少回血比</t>
  </si>
  <si>
    <t>1级烈度</t>
  </si>
  <si>
    <t>2级烈度</t>
  </si>
  <si>
    <t>3级烈度</t>
  </si>
  <si>
    <t>4级烈度</t>
  </si>
  <si>
    <t>5级烈度</t>
  </si>
  <si>
    <t>6级烈度</t>
  </si>
  <si>
    <t>7级烈度</t>
  </si>
  <si>
    <t>信息缩略框</t>
  </si>
  <si>
    <t>简述：</t>
  </si>
  <si>
    <t>怪物，精英怪物以及随从，需要独立的信息缩略框，让玩家可以更好的直接看到机制</t>
  </si>
  <si>
    <t>同时角色的成长树，需要额外的信息框来引导玩家进行养成</t>
  </si>
  <si>
    <t>精英怪物：</t>
  </si>
  <si>
    <t>除了基础的信息以外，会在上方显示特性，以及精英怪的护盾</t>
  </si>
  <si>
    <t>精英怪的护盾是还没做的状态，实际上是一种角色身上的Buff，当怪物为精英怪时会显示出来</t>
  </si>
  <si>
    <t>程序到时候做的时候，可以先判断是不是精英怪，再读取其身上对应配置的护盾buff</t>
  </si>
  <si>
    <t>怪物和boss：</t>
  </si>
  <si>
    <t>显示特性在上方</t>
  </si>
  <si>
    <t>角色：</t>
  </si>
  <si>
    <t>将成长树中，接下来可解锁的内容，随机显示2个在上方</t>
  </si>
  <si>
    <t>随机方式程序定，但确定了就不要轻易更改，比如不应该每次重新呼出这个界面时，都不一样</t>
  </si>
  <si>
    <t>文本的字体大小有做大小区分</t>
  </si>
  <si>
    <t>随从：</t>
  </si>
  <si>
    <t>显示特性，且将下方的动词部分移除</t>
  </si>
  <si>
    <t>UI表现上：</t>
  </si>
  <si>
    <t>需要注意的点</t>
  </si>
  <si>
    <t>上方的框有时候是一个，有时候是两个，宽度会不同，需要预设这两种情况下的宽度</t>
  </si>
  <si>
    <t>文本量的不同，会导致可能框会变长，需要框的高度自适应</t>
  </si>
  <si>
    <t>可能得解决思路</t>
  </si>
  <si>
    <t>可以用纯色底图做伸缩来调尺寸，避免图片资源伸缩出现问题</t>
  </si>
  <si>
    <t>纯色图片之上的装饰效果，用蒙版叠层来做，对应叠层的资源应该会大于这个底图很多</t>
  </si>
  <si>
    <t>下一轮怪物</t>
  </si>
  <si>
    <t>具体细节：</t>
  </si>
  <si>
    <t>1.在迎接危机时，新增一个选项，迎接高难危机。该危机的怪物数比普通的更多，且有较大可能出现精英怪</t>
  </si>
  <si>
    <t>迅速逃离</t>
  </si>
  <si>
    <t>什么事也不发生，事件结束</t>
  </si>
  <si>
    <t>谨慎对待</t>
  </si>
  <si>
    <t>进入常规危机，读取当前等级的危机</t>
  </si>
  <si>
    <t>大胆挑衅</t>
  </si>
  <si>
    <t>进入高难危机，读取该等级下高难对应的危机数据</t>
  </si>
  <si>
    <t>2.表现上，在本界面显示出所有会登场的怪物</t>
  </si>
  <si>
    <t>显示顺序为312，对应下方的三个怪物的顺序</t>
  </si>
  <si>
    <t>如果怪物不足，则对应位置的怪物不显示，布局不影响</t>
  </si>
  <si>
    <t>1.阵营血条</t>
  </si>
  <si>
    <t>显示其阵营的名称在上面，并且将血条显示出来</t>
  </si>
  <si>
    <t>一开始为100血，每次失败都会扣血，具体数值需在游戏难度表里配置</t>
  </si>
  <si>
    <t>2.下轮图标</t>
  </si>
  <si>
    <t>显示出接下来的战斗类型，将鼠标放上去会有窗口进行解释</t>
  </si>
  <si>
    <t>包含以下几种</t>
  </si>
  <si>
    <t>类型</t>
  </si>
  <si>
    <t>解释</t>
  </si>
  <si>
    <t>pvp</t>
  </si>
  <si>
    <t>玩家控制的两个队伍之间进行厮杀</t>
  </si>
  <si>
    <t>图标为一紫一绿，对应两个小队对抗</t>
  </si>
  <si>
    <t>pve1</t>
  </si>
  <si>
    <t>玩家控制的第一支小队对抗怪物</t>
  </si>
  <si>
    <t>图标为紫色，呼应队伍1的颜色</t>
  </si>
  <si>
    <t>pve2</t>
  </si>
  <si>
    <t>玩家控制的第二支小队对抗怪物</t>
  </si>
  <si>
    <t>图标为绿色，呼应队伍2的颜色</t>
  </si>
  <si>
    <t>玩家控制的两支小队一起对抗Boss</t>
  </si>
  <si>
    <t>需要以上四种状态的图标，以及一个合适能容纳上方文字解释的底板素材</t>
  </si>
  <si>
    <t>3.下一轮按钮</t>
  </si>
  <si>
    <t>点击后进入到下一轮战斗</t>
  </si>
  <si>
    <t>4.胜利特效</t>
  </si>
  <si>
    <t>当玩家的队伍获得胜利时，需要有在血条上方的特效进行反馈</t>
  </si>
  <si>
    <t>对应的，当玩家队伍失败时，也需要有对应的效果</t>
  </si>
  <si>
    <t>战斗分数</t>
  </si>
  <si>
    <t>战斗分数就是游戏里最常见的那种积分，分越高代表打的越好。我们游戏里的分数不是直接基于战斗，而是战斗触发文本生成，而文本对应了分数。因此这个分数既代表了战斗，也代表了文本</t>
  </si>
  <si>
    <t>细节：</t>
  </si>
  <si>
    <t>具体见表格内</t>
  </si>
  <si>
    <t>生成效果可以看此处</t>
  </si>
  <si>
    <t>表现：</t>
  </si>
  <si>
    <t>1.分数会显示在战斗界面的草稿本UI上</t>
  </si>
  <si>
    <t>2.每当文本生成时，会有一颗球飞到草稿本里，草稿本会有对应文本的飘字，并且分数进行变化（这里除了分数的部分都已经实现了）</t>
  </si>
  <si>
    <t>3.点击进入草稿本内部，会有分数值，以及</t>
  </si>
  <si>
    <t>主界面的草稿本示意图，将“草稿本”三个字替换为了分数</t>
  </si>
  <si>
    <t>草稿本内部示意图</t>
  </si>
  <si>
    <t>1.调整左右箭头与页签的位置</t>
  </si>
  <si>
    <t>2.新增一个分数显示，以及主题的文本</t>
  </si>
  <si>
    <t>分数显示，显示的是当前玩家的实际分数</t>
  </si>
  <si>
    <t>主题文本，见程序需制表中，文本主题表</t>
  </si>
  <si>
    <t>战斗数据</t>
  </si>
  <si>
    <t>战斗过程中，便于玩家查看三方队伍的数值养成</t>
  </si>
  <si>
    <t>战斗结束时，便于玩家查看本局最终数值效果</t>
  </si>
  <si>
    <t>1.结算时可以暂时关闭编辑书本界面，回到战斗界面来查看角色详情</t>
  </si>
  <si>
    <t>2.需要战斗数据细节的展示界面</t>
  </si>
  <si>
    <t>小战斗结算</t>
  </si>
  <si>
    <t>让对方血条掉血的动画，奖励界面，然后进入休息回合</t>
  </si>
  <si>
    <t>Boss战结算</t>
  </si>
  <si>
    <t>让对方血条掉血的动画，积分面板与加成，奖励界面，播放下一章动画，休息回合</t>
  </si>
  <si>
    <t>功能：</t>
  </si>
  <si>
    <t>1.游戏结束的结算界面，增加一个按钮来隐藏/显示编辑书本界面，便于查看局内养成情况</t>
  </si>
  <si>
    <t>最终结算</t>
  </si>
  <si>
    <t>积分面板与加成，，命名并查看写作情况，这两个界面都包含查看战斗数据按钮，寄送</t>
  </si>
  <si>
    <t>1.1 该按钮有隐藏书本界面和显示书本界面两种状态，位置位于界面正上方</t>
  </si>
  <si>
    <t>2.局内增加一个查看战斗数据的按钮，可以在战斗过程中和战斗结束后点击打开战斗数据面板</t>
  </si>
  <si>
    <t>2.1 该按钮有打开和关闭数据面板两种状态，位置位于界面右上方</t>
  </si>
  <si>
    <t>3.战斗数据面板（放在休息回合，增加一个按钮点开查看）</t>
  </si>
  <si>
    <t>3.1 根据开局时间，战斗数据一条一条展示，卡牌相关的数据条需要可展开/收起详细效果</t>
  </si>
  <si>
    <t>3.2 根据角色的普攻/技能/角色获得卡牌/设定/事件刷新战斗数据</t>
  </si>
  <si>
    <t>3.3 将A队、B队、中立三方分成三个页签，可以同时展示三方数据，也可以勾选页签显示某一/两方数据</t>
  </si>
  <si>
    <t>3.3.1 三方的页签及记录条以对应的三种颜色表示</t>
  </si>
  <si>
    <t>3.4 特殊数值需要以不同的颜色表示</t>
  </si>
  <si>
    <t>3.5 数据面板需要上下滑动</t>
  </si>
  <si>
    <t>增加每局时间点，从0开始计算</t>
  </si>
  <si>
    <t>4.角色信息面板在隐藏编辑书本界面后，能够悬停及右键查看（功能不变）</t>
  </si>
  <si>
    <t>弹射相关的</t>
  </si>
  <si>
    <t>某个词条弹射了多少层，击碎了什么障碍物、</t>
  </si>
  <si>
    <t>按照属性筛选</t>
  </si>
  <si>
    <t>场景内的机关激活、击碎、</t>
  </si>
  <si>
    <t>休息场景效果图，在大场景下做个原型图，不需要具体的美术包装</t>
  </si>
  <si>
    <t>每个角色的筛选</t>
  </si>
  <si>
    <t>需要再显示出角色的信息面板，在左上角和右上角，分主客体</t>
  </si>
  <si>
    <t>筛选条件</t>
  </si>
  <si>
    <t>AB中立队</t>
  </si>
  <si>
    <t>每个角色</t>
  </si>
  <si>
    <t>属性</t>
  </si>
  <si>
    <r>
      <rPr>
        <sz val="10"/>
        <color rgb="FF000000"/>
        <rFont val="宋体"/>
        <charset val="134"/>
        <scheme val="minor"/>
      </rPr>
      <t>数据：</t>
    </r>
    <r>
      <rPr>
        <strike/>
        <sz val="10"/>
        <color rgb="FF000000"/>
        <rFont val="宋体"/>
        <charset val="134"/>
        <scheme val="minor"/>
      </rPr>
      <t>角色特性、</t>
    </r>
    <r>
      <rPr>
        <sz val="10"/>
        <color rgb="FF000000"/>
        <rFont val="宋体"/>
        <charset val="134"/>
        <scheme val="minor"/>
      </rPr>
      <t>名词（基础属性）、动词（技能）、形容词（状态，是不是一次性的效果）、设定</t>
    </r>
  </si>
  <si>
    <t>阶段：第一章、休息、第二章</t>
  </si>
  <si>
    <t>数据举例：</t>
  </si>
  <si>
    <t>角色A获得了动/名/形容词-虎眼石，获得卡牌（名动形）需要可展开收缩功能以展示卡牌效果</t>
  </si>
  <si>
    <t>虎眼石的卡牌效果</t>
  </si>
  <si>
    <t>角色A失去了动/名/形容词-虎眼石，失去卡牌（名动形）需要可展开收缩功能以展示卡牌效果</t>
  </si>
  <si>
    <t>角色A受到了角色B xx物理/精神伤害</t>
  </si>
  <si>
    <t>角色A遭受了角色BxxDebuff</t>
  </si>
  <si>
    <t>角色A受到了队友角色Cxx治疗</t>
  </si>
  <si>
    <t>角色A对角色B造成了xx物理/精神伤害</t>
  </si>
  <si>
    <t>角色A发动了动词-玩耍，发动动词技能需要可展开收缩功能以展示卡牌效果</t>
  </si>
  <si>
    <t>把卡面显示在旁边</t>
  </si>
  <si>
    <t>角色A死亡/复活</t>
  </si>
  <si>
    <t>角色A的A随从受到了/造成了xxx伤害</t>
  </si>
  <si>
    <t>安德森引导</t>
  </si>
  <si>
    <t>安德森的自言自语，通过其话语，为玩家做一些机制介绍，引导玩家操作</t>
  </si>
  <si>
    <t>并且可以介绍游戏背景，对玩家成功的操作做出反馈等</t>
  </si>
  <si>
    <t>1.安德森的自言自语以气泡形式展示，气泡位于镜子右侧，关键词需要不同的颜色表示</t>
  </si>
  <si>
    <t>2.安德森增加不同面部表情，对应不同的文本类型及触发条件</t>
  </si>
  <si>
    <t>2.1 面部表情：平静（已有）、开心、愤怒、思考</t>
  </si>
  <si>
    <t>（愤怒时会手锤桌子，桌面震动</t>
  </si>
  <si>
    <t>气泡：晕染的气泡底，白色字体</t>
  </si>
  <si>
    <t>搭配的语气音效素材</t>
  </si>
  <si>
    <t>文本类型及其触发条件</t>
  </si>
  <si>
    <t>面部表情的动画，找一些表情参考图，疯狂戴夫</t>
  </si>
  <si>
    <t>1.玩法引导：玩家第一局游戏中与新手引导做结合（先不做）</t>
  </si>
  <si>
    <t>2.游戏背景&amp;机制：</t>
  </si>
  <si>
    <t>2.1 游戏开局时概率触发</t>
  </si>
  <si>
    <t>2.2 中场休息时每隔15~45s触发一次，注意避免在事件界面打开时触发文本</t>
  </si>
  <si>
    <t>3.等待时的碎碎念：玩家每超过30s不进行词条发射概率触发（概率较高），注意避免在设定面板打开时触发文本</t>
  </si>
  <si>
    <t>4.玩家操作反馈：</t>
  </si>
  <si>
    <t>1.发射词条直接打中角色概率触发</t>
  </si>
  <si>
    <t>2.词条碰撞3次墙壁打中角色必触发</t>
  </si>
  <si>
    <t>3.词条碰撞3次墙壁未打中角色必触发</t>
  </si>
  <si>
    <t>4.词条碰撞超过3次必触发</t>
  </si>
  <si>
    <t>5.卡组构筑相关（比如在同一个角色身上的卡牌能够联动）</t>
  </si>
  <si>
    <t>6. 地形机制相关</t>
  </si>
  <si>
    <t>鼠标悬停在角色身上够久，触发角色相关文本</t>
  </si>
  <si>
    <t>6.1 打中治疗机关概率触发</t>
  </si>
  <si>
    <t>待发射的词条和</t>
  </si>
  <si>
    <t>6.2可破坏的墙壁被破坏后必触发</t>
  </si>
  <si>
    <t>6.3 词条打中入口从出口出来概率触发</t>
  </si>
  <si>
    <t>7.弹射机制相关</t>
  </si>
  <si>
    <t>7.1 同感的词条打中至少2个角色（可以是同一个角色）必触发</t>
  </si>
  <si>
    <t>7.2 排比的词条全部打中角色必触发</t>
  </si>
  <si>
    <t>7.3 递进的词条增强1次之后必触发</t>
  </si>
  <si>
    <t>7.4 递进的词条增强2次之后必触发</t>
  </si>
  <si>
    <t>7.5 递进的词条增强&gt;=3次之后必触发</t>
  </si>
  <si>
    <t>7.6 暗喻的词条强化后打中角色必触发</t>
  </si>
  <si>
    <t>7.7 夸张的词条打中角色且复制效果到相邻的角色成功必触发</t>
  </si>
  <si>
    <t>8.A/B队伍角色死亡：每个角色死亡时概率触发</t>
  </si>
  <si>
    <t>任务系统</t>
  </si>
  <si>
    <t>简介：</t>
  </si>
  <si>
    <t>在某些轮次的关卡结束后，结算界面时会出现任务选择，玩家选择任务后如果达成，则会给予奖励，主要为经验</t>
  </si>
  <si>
    <t>任务会是系列任务，短的只有2-3个，长的有5-6个，每当完成上一个任务，就会出现系列任务的下一个</t>
  </si>
  <si>
    <t>基础细节：</t>
  </si>
  <si>
    <t>1.两队的任务是分开的，完成者和任务奖励都仅限于自己的队伍内</t>
  </si>
  <si>
    <t>2.任务获取方法为，在特定的关卡结算时出现获取任务界面，任务界面里有数个任务供玩家选择</t>
  </si>
  <si>
    <t>3.任务的结束方法为：1.完成时结束，2.连续3个关卡都没完成，询问玩家是否放弃本任务。放弃后立刻获得一个新任务</t>
  </si>
  <si>
    <t>3.任务的计算是按照具体角色来的，而不是整个队伍加在一起的，谁先达到谁完成</t>
  </si>
  <si>
    <t>如，精神提升5，任意角色精神从任务发布时提升5点即可，但不能算好几个角色加一起的</t>
  </si>
  <si>
    <t>除非特殊写明是团队提升的，其他都按照单角色的算</t>
  </si>
  <si>
    <t>4.任务发布后有20%概率为限时任务，收益3翻倍，若没有完成则回归为正常版本，正常给奖励</t>
  </si>
  <si>
    <t>只有在随机为限时任务时才读取限时时间</t>
  </si>
  <si>
    <t>5.需要一张任务表进行任务配置，除了常规任务的内容外，还需要分一类特殊任务</t>
  </si>
  <si>
    <t>特殊任务与普通没有区别，仅是分出了一个新池子，要求和奖励更为特殊，奖励除了经验还会有别的</t>
  </si>
  <si>
    <t>任务刷新方法：</t>
  </si>
  <si>
    <t>关卡表</t>
  </si>
  <si>
    <t>关卡</t>
  </si>
  <si>
    <t>发放数量</t>
  </si>
  <si>
    <t>玩家可接取数量</t>
  </si>
  <si>
    <t>常规任务：</t>
  </si>
  <si>
    <t>任务长度：</t>
  </si>
  <si>
    <t>短</t>
  </si>
  <si>
    <t>中</t>
  </si>
  <si>
    <t>长</t>
  </si>
  <si>
    <t>2个</t>
  </si>
  <si>
    <t>4个</t>
  </si>
  <si>
    <t>6个</t>
  </si>
  <si>
    <t>任务经验奖励（全队）：</t>
  </si>
  <si>
    <t>具体进行配置</t>
  </si>
  <si>
    <t>额外任务奖励：</t>
  </si>
  <si>
    <t>无</t>
  </si>
  <si>
    <t>限时时间：</t>
  </si>
  <si>
    <t>15s</t>
  </si>
  <si>
    <t>25s</t>
  </si>
  <si>
    <t>40s</t>
  </si>
  <si>
    <t>60s</t>
  </si>
  <si>
    <t>90s</t>
  </si>
  <si>
    <t>其他经验获取方法</t>
  </si>
  <si>
    <t>击杀获取经验</t>
  </si>
  <si>
    <t>1.当角色击杀敌人时，获得对方的“死亡时提供经验”的70%，其余队友平分该值的30%</t>
  </si>
  <si>
    <t>两队之间互相击杀角色也能够提升经验</t>
  </si>
  <si>
    <t>如果是击杀了队友，不会获得经验，包括一些短暂改变阵营的情况</t>
  </si>
  <si>
    <t>2.需要在角色表新增一栏死亡时提供的经验，每个单位单独配置，包括角色，随从，怪物，boss</t>
  </si>
  <si>
    <t>角色死亡时的经验值会随角色等级进行提升，按一个固定的百分比提升即可，可放在battleconfig里</t>
  </si>
  <si>
    <t>3.如果击杀是由发射器造成的，则经验由当前敌对阵营的大家平分（经验对怪物和boss无效）</t>
  </si>
  <si>
    <t>事件里接任务</t>
  </si>
  <si>
    <t>3选1接取特殊任务，玩家可以选择分配给哪个队伍，提供的奖励更高，每个队只能存1个任务，不完成就不能接新的</t>
  </si>
  <si>
    <t>升级</t>
  </si>
  <si>
    <t>等级：</t>
  </si>
  <si>
    <t>1.每次升级时会减掉当前等级的经验，而不是一路增加</t>
  </si>
  <si>
    <t>2.角色初始为0级，可以无限提升等级</t>
  </si>
  <si>
    <t>3.任务完成时立刻会升级，但如果玩家不手动点开角色详情面板，则不会弹出升级选择框。等到进入休息回合时，再依次弹出选择升级的面板</t>
  </si>
  <si>
    <t>所需经验</t>
  </si>
  <si>
    <t>（5*n的二次方+5*n+10）/2</t>
  </si>
  <si>
    <t>n为等级</t>
  </si>
  <si>
    <t>升级：</t>
  </si>
  <si>
    <t>1.角色初始有自己的职业，还可以额外选择3个子职业，每个职业都有3次升级</t>
  </si>
  <si>
    <t>具体职业信息见：</t>
  </si>
  <si>
    <t>'角色升级表'!B2:F16</t>
  </si>
  <si>
    <t>2.当升级时，包含以下行为</t>
  </si>
  <si>
    <t>提升已选职业的等级</t>
  </si>
  <si>
    <t>新选子职业</t>
  </si>
  <si>
    <t>3.每次选择时出现3个选择，若内容不足，则空余，若全没了，则改为显示文本：技能已满</t>
  </si>
  <si>
    <t>4.以下为升级时选项出现的逻辑</t>
  </si>
  <si>
    <t>战斗地图</t>
  </si>
  <si>
    <t>基础逻辑</t>
  </si>
  <si>
    <t>1.每个地图场景要分开，其中以下内容在每个地图中独立进行配置</t>
  </si>
  <si>
    <t>角色生成点位，及对应的阵营</t>
  </si>
  <si>
    <t>Boss的生成点位占4格，其余都占一格</t>
  </si>
  <si>
    <t>六边形网格地图的大小</t>
  </si>
  <si>
    <t>假设每个格子算作长1宽1，输入尺寸后，就按照六边形生成逻辑，在区域内填充，边缘处会有空白区域</t>
  </si>
  <si>
    <t>初始墙体的摆放，包括如下功能，摆放方法需要是可视化的，有编辑器的</t>
  </si>
  <si>
    <t>发射器位置</t>
  </si>
  <si>
    <t>发射器可以视作一种特殊的内部墙体</t>
  </si>
  <si>
    <t>外围墙体</t>
  </si>
  <si>
    <t>外围墙体实际上就是图片资源+弹射框，其余不需要，在地图里配就行</t>
  </si>
  <si>
    <t>内部墙体</t>
  </si>
  <si>
    <t>内部墙体是可移动的集成体，每个都独立配好，再整个引用进来</t>
  </si>
  <si>
    <t>2.内部墙体要以预制体的方式集成以下功能</t>
  </si>
  <si>
    <t>占据网格的数量和形状，这个需要是可视化的配置</t>
  </si>
  <si>
    <t>实际碰撞的外边缘</t>
  </si>
  <si>
    <t>墙体的战斗向基础属性，目前只有血量，需要能配置无限血</t>
  </si>
  <si>
    <t>墙体的特殊效果，主要是弹射机制和战斗机制</t>
  </si>
  <si>
    <t>图片资产</t>
  </si>
  <si>
    <t>文本类资产，包括名称，描述，机制标签的描述</t>
  </si>
  <si>
    <t>*机制标签要和卡牌里的那套机制展示方式用统一的思路做，具体逻辑程序可以看一下</t>
  </si>
  <si>
    <t>墙体在哪些地图得到启用，可被随机到</t>
  </si>
  <si>
    <t>*发射器可以理解成特殊的内部墙体，除了血量，特殊效果以外，都需要</t>
  </si>
  <si>
    <t>*角色生成点位，要用内部墙体统一做也可以，只是不配碰撞就行，看程序的设计了</t>
  </si>
  <si>
    <t>3.玩家在战斗内编辑墙体</t>
  </si>
  <si>
    <t>玩家获得的墙体将会存放在库里，在休息回合随时可以打开</t>
  </si>
  <si>
    <t>存放内容无上限，超过一页了可以左右翻页进行切换显示</t>
  </si>
  <si>
    <t>当拖放墙体时，会根据墙体的六边形，吸附到对应的六边形格子上</t>
  </si>
  <si>
    <t>松开鼠标后墙体放在地图上，可以摆放多个进去，点击确认按钮保存所有更改</t>
  </si>
  <si>
    <t>场景内初始已有的墙体，以及所有被保存过的都变为深色，不可再移动，撤下等操作</t>
  </si>
  <si>
    <t>新放上去还没保存的为正常颜色，可以随意调整位置，包括将墙体拖回库里</t>
  </si>
  <si>
    <t>写作规划-调整节奏</t>
  </si>
  <si>
    <t>1.在默认关卡表的基础上覆盖接下来的几关，将其由玩家自主选择</t>
  </si>
  <si>
    <t>2.出现时机可能在第三关，第五关等稍微靠中间的关卡，不能太靠前</t>
  </si>
  <si>
    <t>3.会多给到玩家几个选择，让玩家可以有取舍空间，以及是否要面对更大的难题</t>
  </si>
  <si>
    <t>4.每个选择要有对应大致奖励的等级，让玩家可以判断自己的需求</t>
  </si>
  <si>
    <t>可能也是分成：卡牌获取，角色获取，角色经验获取，墙体获取，卡牌升级</t>
  </si>
  <si>
    <t>写作规划-设计伏笔</t>
  </si>
  <si>
    <t>1.在游戏刚开始时，以及在打完Boss后会出现</t>
  </si>
  <si>
    <t>2.从稍微多的选择空间里，给玩家选择数个任务的机会，当完成任务了会给奖励</t>
  </si>
  <si>
    <t>3.任务是系列任务，有短中长三种，当完成了就会出现下一个任务在待办区</t>
  </si>
  <si>
    <t>4.每当完成任务时，会生成文本，最终任务完成时，会揭露伏笔</t>
  </si>
  <si>
    <t>任务系统中，要考虑到其他来源的任务</t>
  </si>
  <si>
    <t>通过事件获取的任务</t>
  </si>
  <si>
    <t>局外获取的任务，如读者安排的任务，通过信件获得</t>
  </si>
  <si>
    <t>分类</t>
  </si>
  <si>
    <t>随从</t>
  </si>
  <si>
    <t>稀有度</t>
  </si>
  <si>
    <t>次数</t>
  </si>
  <si>
    <t>名词</t>
  </si>
  <si>
    <t>动词</t>
  </si>
  <si>
    <t>形容词</t>
  </si>
  <si>
    <t>怪物</t>
  </si>
  <si>
    <t>boss</t>
  </si>
  <si>
    <t>红楼梦</t>
  </si>
  <si>
    <t>林黛玉</t>
  </si>
  <si>
    <t>丫鬟</t>
  </si>
  <si>
    <t>茶杯</t>
  </si>
  <si>
    <t>落泪</t>
  </si>
  <si>
    <t>文采斐然的</t>
  </si>
  <si>
    <t>花瓣诗篇</t>
  </si>
  <si>
    <t>王熙凤</t>
  </si>
  <si>
    <t>冷香丸</t>
  </si>
  <si>
    <t>葬花</t>
  </si>
  <si>
    <t>神游幻境的</t>
  </si>
  <si>
    <t>通灵宝玉</t>
  </si>
  <si>
    <t>醉</t>
  </si>
  <si>
    <t>幽香的</t>
  </si>
  <si>
    <t>东洲美食录</t>
  </si>
  <si>
    <t>唐牛</t>
  </si>
  <si>
    <t>火锅</t>
  </si>
  <si>
    <t>烤肉</t>
  </si>
  <si>
    <t>爆炒</t>
  </si>
  <si>
    <t>沸腾的</t>
  </si>
  <si>
    <t>仰望星空</t>
  </si>
  <si>
    <t>开水白菜</t>
  </si>
  <si>
    <t>菜市场</t>
  </si>
  <si>
    <t>魔法伤害</t>
  </si>
  <si>
    <t>园子菜</t>
  </si>
  <si>
    <t>饼</t>
  </si>
  <si>
    <t>蛋炒饭</t>
  </si>
  <si>
    <t>焯水</t>
  </si>
  <si>
    <t>新鲜的</t>
  </si>
  <si>
    <t>文思豆腐</t>
  </si>
  <si>
    <t>仓库</t>
  </si>
  <si>
    <t>麻婆豆腐</t>
  </si>
  <si>
    <t>炖</t>
  </si>
  <si>
    <t>红油的</t>
  </si>
  <si>
    <t>后厨</t>
  </si>
  <si>
    <t>莎乐美</t>
  </si>
  <si>
    <t>七面纱</t>
  </si>
  <si>
    <t>舞蹈</t>
  </si>
  <si>
    <t>曼妙的</t>
  </si>
  <si>
    <t>多重攻击特效</t>
  </si>
  <si>
    <t>失恋</t>
  </si>
  <si>
    <t>头颅</t>
  </si>
  <si>
    <t>亲吻</t>
  </si>
  <si>
    <t>乱伦的</t>
  </si>
  <si>
    <t>月亮</t>
  </si>
  <si>
    <t>心神激荡的</t>
  </si>
  <si>
    <t>埃及神话</t>
  </si>
  <si>
    <t>阿努比斯</t>
  </si>
  <si>
    <t>猫</t>
  </si>
  <si>
    <t>眼睛</t>
  </si>
  <si>
    <t>奴役</t>
  </si>
  <si>
    <t>不朽的</t>
  </si>
  <si>
    <t>随从复活</t>
  </si>
  <si>
    <t>木乃伊</t>
  </si>
  <si>
    <t>圣甲虫</t>
  </si>
  <si>
    <t>太阳</t>
  </si>
  <si>
    <t>审判</t>
  </si>
  <si>
    <t>丰产的</t>
  </si>
  <si>
    <t>王巾</t>
  </si>
  <si>
    <t>跪拜的</t>
  </si>
  <si>
    <t>蚂蚁帝国</t>
  </si>
  <si>
    <t>贝洛姬·姬妮</t>
  </si>
  <si>
    <t>工蚁</t>
  </si>
  <si>
    <t>外骨骼</t>
  </si>
  <si>
    <t>产卵</t>
  </si>
  <si>
    <t>社会化的</t>
  </si>
  <si>
    <t>随从吞噬</t>
  </si>
  <si>
    <t>虫卵</t>
  </si>
  <si>
    <t>触角</t>
  </si>
  <si>
    <t>宣战</t>
  </si>
  <si>
    <t>婚飞的</t>
  </si>
  <si>
    <t>费洛蒙</t>
  </si>
  <si>
    <t>牺牲</t>
  </si>
  <si>
    <t>庞大的</t>
  </si>
  <si>
    <t>动物园丰容手册</t>
  </si>
  <si>
    <t>饲养员</t>
  </si>
  <si>
    <t>本杰士堆</t>
  </si>
  <si>
    <t>香蕉</t>
  </si>
  <si>
    <t>玩耍</t>
  </si>
  <si>
    <t>刻板的</t>
  </si>
  <si>
    <t>随从强化</t>
  </si>
  <si>
    <t>混养笼</t>
  </si>
  <si>
    <t>益智喂食器</t>
  </si>
  <si>
    <t>栖架</t>
  </si>
  <si>
    <t>沙浴</t>
  </si>
  <si>
    <t>健康的</t>
  </si>
  <si>
    <t>全光谱灯</t>
  </si>
  <si>
    <t>丰容</t>
  </si>
  <si>
    <t>安逸的</t>
  </si>
  <si>
    <t>水晶能量疗愈</t>
  </si>
  <si>
    <t>白水晶</t>
  </si>
  <si>
    <t>同频共振</t>
  </si>
  <si>
    <t>清晰的</t>
  </si>
  <si>
    <t>共振成长</t>
  </si>
  <si>
    <t>虎眼石</t>
  </si>
  <si>
    <t>冥想</t>
  </si>
  <si>
    <t>聚财的</t>
  </si>
  <si>
    <t>玫瑰石英</t>
  </si>
  <si>
    <t>活跃的</t>
  </si>
  <si>
    <t>超级七</t>
  </si>
  <si>
    <t>仿生人会梦见电子羊吗</t>
  </si>
  <si>
    <t>狄卡德</t>
  </si>
  <si>
    <t>电子羊</t>
  </si>
  <si>
    <t>义肢</t>
  </si>
  <si>
    <t>移情测试</t>
  </si>
  <si>
    <t>拟真的</t>
  </si>
  <si>
    <t>赛博疯子</t>
  </si>
  <si>
    <t>怀疑主义</t>
  </si>
  <si>
    <t>幻象 改造</t>
  </si>
  <si>
    <t>垄断公司</t>
  </si>
  <si>
    <t>虚拟记忆</t>
  </si>
  <si>
    <t>射</t>
  </si>
  <si>
    <t>人造的</t>
  </si>
  <si>
    <t>放射性微尘</t>
  </si>
  <si>
    <t>量产零件</t>
  </si>
  <si>
    <t>投影</t>
  </si>
  <si>
    <t>投影仪</t>
  </si>
  <si>
    <t>铳梦</t>
  </si>
  <si>
    <t>阿丽塔</t>
  </si>
  <si>
    <t>机械球</t>
  </si>
  <si>
    <t>修复</t>
  </si>
  <si>
    <t>拥有人性的</t>
  </si>
  <si>
    <t>奇观 崇拜</t>
  </si>
  <si>
    <t>火星</t>
  </si>
  <si>
    <t>日字冲拳</t>
  </si>
  <si>
    <t>殖民的</t>
  </si>
  <si>
    <t>营养块</t>
  </si>
  <si>
    <t>拾荒</t>
  </si>
  <si>
    <t>残酷的</t>
  </si>
  <si>
    <t>流行病学</t>
  </si>
  <si>
    <t>蘑菇</t>
  </si>
  <si>
    <t>寄生虫</t>
  </si>
  <si>
    <t>瘟疫传播</t>
  </si>
  <si>
    <t>咳嗽的</t>
  </si>
  <si>
    <t>瘟疫医生</t>
  </si>
  <si>
    <t>冠状病毒</t>
  </si>
  <si>
    <t>患病</t>
  </si>
  <si>
    <t>恶性肿瘤</t>
  </si>
  <si>
    <t>免疫增强</t>
  </si>
  <si>
    <t>过敏的</t>
  </si>
  <si>
    <t>难以消灭的</t>
  </si>
  <si>
    <t>隔离的</t>
  </si>
  <si>
    <t>黄历</t>
  </si>
  <si>
    <t>司命星君</t>
  </si>
  <si>
    <t>心月狐</t>
  </si>
  <si>
    <t>杨柳木</t>
  </si>
  <si>
    <t>开光</t>
  </si>
  <si>
    <t>宜/忌</t>
  </si>
  <si>
    <t>昴日鸡</t>
  </si>
  <si>
    <t>路旁土</t>
  </si>
  <si>
    <t>打扫</t>
  </si>
  <si>
    <t>吉/凶</t>
  </si>
  <si>
    <t>涧下水</t>
  </si>
  <si>
    <t>下葬</t>
  </si>
  <si>
    <t>祭祀</t>
  </si>
  <si>
    <t>二战回忆录</t>
  </si>
  <si>
    <t>暗夜女巫</t>
  </si>
  <si>
    <t>机枪</t>
  </si>
  <si>
    <t>可乐</t>
  </si>
  <si>
    <t>但泽或战争</t>
  </si>
  <si>
    <t>冰天雪地的</t>
  </si>
  <si>
    <t>虎式坦克</t>
  </si>
  <si>
    <t>非正义战争</t>
  </si>
  <si>
    <t>敦刻尔克</t>
  </si>
  <si>
    <t>麦克阿瑟</t>
  </si>
  <si>
    <t>战斗机</t>
  </si>
  <si>
    <t>莫辛纳甘</t>
  </si>
  <si>
    <t>霸王行动</t>
  </si>
  <si>
    <t>丧心病狂的</t>
  </si>
  <si>
    <t>狙击手</t>
  </si>
  <si>
    <t>阿登森林</t>
  </si>
  <si>
    <t>坦克</t>
  </si>
  <si>
    <t>MG-42</t>
  </si>
  <si>
    <t>阅兵</t>
  </si>
  <si>
    <t>优势火力的</t>
  </si>
  <si>
    <t>库尔斯克</t>
  </si>
  <si>
    <t>字典（通用）</t>
  </si>
  <si>
    <t>老鼠</t>
  </si>
  <si>
    <t>幻象</t>
  </si>
  <si>
    <t>钝斧头</t>
  </si>
  <si>
    <t>摔</t>
  </si>
  <si>
    <t>锋利的</t>
  </si>
  <si>
    <t>警察</t>
  </si>
  <si>
    <t>厚字典</t>
  </si>
  <si>
    <t>包扎</t>
  </si>
  <si>
    <t>受伤的</t>
  </si>
  <si>
    <t>评论家</t>
  </si>
  <si>
    <t>奇怪石像</t>
  </si>
  <si>
    <t>喧哗</t>
  </si>
  <si>
    <t>强壮的</t>
  </si>
  <si>
    <t>聒噪的小孩</t>
  </si>
  <si>
    <t>玻璃挂坠</t>
  </si>
  <si>
    <t>硬的</t>
  </si>
  <si>
    <t>酒鬼</t>
  </si>
  <si>
    <t>礼物</t>
  </si>
  <si>
    <t>下雨的</t>
  </si>
  <si>
    <t>中毒的</t>
  </si>
  <si>
    <t>野生的</t>
  </si>
  <si>
    <t>健忘的</t>
  </si>
  <si>
    <t>可回收的</t>
  </si>
  <si>
    <t>稀有总值</t>
  </si>
  <si>
    <t>行</t>
  </si>
  <si>
    <t>序号</t>
  </si>
  <si>
    <t>美术效果</t>
  </si>
  <si>
    <t>名称</t>
  </si>
  <si>
    <t>书本号</t>
  </si>
  <si>
    <t>血量</t>
  </si>
  <si>
    <t>精神力</t>
  </si>
  <si>
    <t>特性描述（对程序）</t>
  </si>
  <si>
    <t>特性（对玩家）</t>
  </si>
  <si>
    <t>大致定位</t>
  </si>
  <si>
    <t>玩法简介</t>
  </si>
  <si>
    <t>15</t>
  </si>
  <si>
    <t>3</t>
  </si>
  <si>
    <t>0</t>
  </si>
  <si>
    <t>7</t>
  </si>
  <si>
    <t>诗人：每个诗篇额外提升2精神</t>
  </si>
  <si>
    <t>法术主c</t>
  </si>
  <si>
    <t>收集花瓣转化为诗篇，永久提升精神</t>
  </si>
  <si>
    <t>25</t>
  </si>
  <si>
    <t>大家长：每次战斗时，王熙凤的队伍胜利了，三维+2，不论她是否在胜利时存活</t>
  </si>
  <si>
    <t>大家长：每次胜利，三维+2</t>
  </si>
  <si>
    <t>前期战士</t>
  </si>
  <si>
    <t>屡战屡胜，综合全能</t>
  </si>
  <si>
    <t>前期工具人</t>
  </si>
  <si>
    <t>35</t>
  </si>
  <si>
    <r>
      <rPr>
        <sz val="10"/>
        <color rgb="FF000000"/>
        <rFont val="宋体"/>
        <charset val="134"/>
        <scheme val="minor"/>
      </rPr>
      <t>金牌厨师：唐牛每受到10次碰撞，随机产生一道美食给全体队友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冰糖葫芦，恢复20生命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肉夹馍，获得1层“坚实”10s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狮子头，获得1层“锐利”10s</t>
    </r>
  </si>
  <si>
    <t>辅助T</t>
  </si>
  <si>
    <t>承受伤害并给予全队辅助效果</t>
  </si>
  <si>
    <t>1</t>
  </si>
  <si>
    <t>5</t>
  </si>
  <si>
    <t>鉴赏家：每受到10次碰撞，获得“诗篇”</t>
  </si>
  <si>
    <t>鉴赏家：每受到5次碰撞，使碰撞词条获得“回文”效果</t>
  </si>
  <si>
    <t>纯辅助</t>
  </si>
  <si>
    <t>20</t>
  </si>
  <si>
    <t>6</t>
  </si>
  <si>
    <r>
      <rPr>
        <sz val="10"/>
        <color rgb="FF000000"/>
        <rFont val="宋体"/>
        <charset val="134"/>
        <scheme val="minor"/>
      </rPr>
      <t>舞女：释放技能后，下次攻击附带”意乱“10s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属于攻击特效</t>
    </r>
  </si>
  <si>
    <t>舞女：每受到5次碰撞，下次攻击附带”意乱“</t>
  </si>
  <si>
    <t>攻击特效主c</t>
  </si>
  <si>
    <t>擅长通过高频地攻击来施加攻击特效</t>
  </si>
  <si>
    <t>普通攻击有50%几率替换为造成100%精神的精神攻击</t>
  </si>
  <si>
    <t>负面情绪：50%几率使用精神进行普通攻击</t>
  </si>
  <si>
    <t>法术副c</t>
  </si>
  <si>
    <t>擅长造成大量精神伤害</t>
  </si>
  <si>
    <t>每次轮回生命上限永久+20</t>
  </si>
  <si>
    <t>亡灵书：每次轮回后生命上限永久+20</t>
  </si>
  <si>
    <t>主T</t>
  </si>
  <si>
    <t>通过不断复活来增强自身</t>
  </si>
  <si>
    <t>30</t>
  </si>
  <si>
    <t>死神：吸收倒下者生命的10%作为恢复血量，包括死亡的随从，角色，包括友方和敌方</t>
  </si>
  <si>
    <t>死神：吸收倒下者10%生命来恢复自身</t>
  </si>
  <si>
    <t>受到场上其他角色的死亡与轮回而变强</t>
  </si>
  <si>
    <t>每次受到碰撞会治疗2名队友30%精神</t>
  </si>
  <si>
    <t>蚁后：每受到3次碰撞会治疗2名队友30%精神</t>
  </si>
  <si>
    <t>召唤者 奶妈</t>
  </si>
  <si>
    <t>治疗队友，吞噬随从成长</t>
  </si>
  <si>
    <t>释放完技能后朝队友扔出食物，治疗其100%意志，并附带5s“活力”</t>
  </si>
  <si>
    <t>喂食：释放完技能后恢复队友100%意志并赋予“活力”</t>
  </si>
  <si>
    <t>转长于辅助队友的奶妈，能够加速队友的施法</t>
  </si>
  <si>
    <t>4</t>
  </si>
  <si>
    <t>税收：每5次攻击，额外对2个敌人造成10%攻击的伤害，附带攻击特效</t>
  </si>
  <si>
    <t>攻击特效副c</t>
  </si>
  <si>
    <t>擅长对付多目标的射手，吞噬随从成长</t>
  </si>
  <si>
    <t>银翼杀手：每次释放技能使自己攻击力+5%，战斗结束后清除</t>
  </si>
  <si>
    <t>普通攻击主c</t>
  </si>
  <si>
    <t>造成高额的物理伤害</t>
  </si>
  <si>
    <t>战士</t>
  </si>
  <si>
    <r>
      <rPr>
        <sz val="10"/>
        <color rgb="FF000000"/>
        <rFont val="宋体"/>
        <charset val="134"/>
        <scheme val="minor"/>
      </rPr>
      <t>每受到10次碰撞时，将碰撞词条复制一个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场地里会多一个词条出来弹射</t>
    </r>
  </si>
  <si>
    <t>每受到10次碰撞时，将碰撞词条复制一个</t>
  </si>
  <si>
    <t>残疾</t>
  </si>
  <si>
    <t>复制词条不断成长</t>
  </si>
  <si>
    <t>角色可适当增加1个</t>
  </si>
  <si>
    <t>随从系辅助</t>
  </si>
  <si>
    <t>宝箱流</t>
  </si>
  <si>
    <t>乡村医生</t>
  </si>
  <si>
    <t>水晶疗愈师</t>
  </si>
  <si>
    <t>消耗次数</t>
  </si>
  <si>
    <t>弹射机制</t>
  </si>
  <si>
    <t>文本类型</t>
  </si>
  <si>
    <t>流派类型</t>
  </si>
  <si>
    <t>介绍文本</t>
  </si>
  <si>
    <t>增强后的效果</t>
  </si>
  <si>
    <t>备注</t>
  </si>
  <si>
    <t>美术文本</t>
  </si>
  <si>
    <t>配图</t>
  </si>
  <si>
    <t>哲思</t>
  </si>
  <si>
    <t>精神+1</t>
  </si>
  <si>
    <t>精神+2</t>
  </si>
  <si>
    <t>如字面，无特殊含义</t>
  </si>
  <si>
    <t>2</t>
  </si>
  <si>
    <t>通感</t>
  </si>
  <si>
    <t>奇幻</t>
  </si>
  <si>
    <t>花瓣</t>
  </si>
  <si>
    <t>开幕，获得花瓣*5，空灵*1</t>
  </si>
  <si>
    <t>开幕，获得花瓣*10，空灵*2</t>
  </si>
  <si>
    <t>食物</t>
  </si>
  <si>
    <t>药丸+花瓣</t>
  </si>
  <si>
    <t>能量恢复速度+25%</t>
  </si>
  <si>
    <t>能量恢复速度+50%</t>
  </si>
  <si>
    <t>饰品</t>
  </si>
  <si>
    <t>红楼梦里的通灵宝玉，上面应该有字</t>
  </si>
  <si>
    <t>市井</t>
  </si>
  <si>
    <t>火热</t>
  </si>
  <si>
    <t>开幕，获得火热</t>
  </si>
  <si>
    <t>开幕，获得火热*2</t>
  </si>
  <si>
    <t>排比</t>
  </si>
  <si>
    <t>生命上限+7</t>
  </si>
  <si>
    <t>生命上限+14</t>
  </si>
  <si>
    <t>暗喻</t>
  </si>
  <si>
    <t>五维+3，每层火热使动词释放时有5%概率再次释放，1%概率释放4次</t>
  </si>
  <si>
    <t>五维+5，每层火热使动词释放时有5%概率再次释放，1%概率释放4次</t>
  </si>
  <si>
    <r>
      <rPr>
        <sz val="10"/>
        <color rgb="FF000000"/>
        <rFont val="宋体"/>
        <charset val="134"/>
        <scheme val="minor"/>
      </rPr>
      <t>装备多个本物品时，概率加法叠加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通过概率重复释放的都不会再次进行概率检测</t>
    </r>
  </si>
  <si>
    <t>特效伤害+20%</t>
  </si>
  <si>
    <t>特效伤害+40%</t>
  </si>
  <si>
    <t>肢体</t>
  </si>
  <si>
    <r>
      <rPr>
        <sz val="10"/>
        <color rgb="FF000000"/>
        <rFont val="宋体"/>
        <charset val="134"/>
        <scheme val="minor"/>
      </rPr>
      <t>被砍下来的头，放在盘子里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头属于一个先知，类似耶稣的造型</t>
    </r>
  </si>
  <si>
    <t>每当墙体被破坏，获得7经验，火热*1</t>
  </si>
  <si>
    <t>每当墙体被破坏，获得14经验</t>
  </si>
  <si>
    <t>环境</t>
  </si>
  <si>
    <t>情爱</t>
  </si>
  <si>
    <t>五维+3，攻击时身上每个花瓣提供1%概率让对方情迷5s</t>
  </si>
  <si>
    <t>三维+3，攻击时概率让对方情迷5s，身上每个花瓣提供2%</t>
  </si>
  <si>
    <t>类似中东或者吉普赛舞女，穿着清凉，用纱遮挡一部分身体</t>
  </si>
  <si>
    <t>崇拜</t>
  </si>
  <si>
    <t>每被撞击10次，获得7经验</t>
  </si>
  <si>
    <t>每被撞击10次，获得14经验</t>
  </si>
  <si>
    <t>攻击+2</t>
  </si>
  <si>
    <t>攻击+4</t>
  </si>
  <si>
    <t>需要在眼睛的基础上突出荷鲁斯的符号</t>
  </si>
  <si>
    <t>权谋</t>
  </si>
  <si>
    <t>社会+6，开幕，获得崇拜</t>
  </si>
  <si>
    <t>社会+12，开幕，获得崇拜*2</t>
  </si>
  <si>
    <t>见参考图</t>
  </si>
  <si>
    <t>自身与随从攻击速度+10%</t>
  </si>
  <si>
    <t>自身与随从攻击速度+20%</t>
  </si>
  <si>
    <t>可能独角仙，锹甲之类的比较适合表现</t>
  </si>
  <si>
    <t>连及</t>
  </si>
  <si>
    <t>驯养+1</t>
  </si>
  <si>
    <t>驯养+2</t>
  </si>
  <si>
    <t>蛾子的触角比较有特点，可以用这个</t>
  </si>
  <si>
    <t>科学</t>
  </si>
  <si>
    <t>五维+3，当友方随从死亡时，使自己的随从攻击+3，每层崇拜额外增加1</t>
  </si>
  <si>
    <t>五维+5，当友方随从死亡时，使自己的随从攻击+3，每层崇拜额外增加3</t>
  </si>
  <si>
    <t>主要是一种气体，能够控制蚁群的行为，可以画的抽象一些</t>
  </si>
  <si>
    <t>活力</t>
  </si>
  <si>
    <t>开幕，获得活力</t>
  </si>
  <si>
    <t>开幕，获得活力*2</t>
  </si>
  <si>
    <t>当某角色拥有多个本词条时，仅增加数值，机制不会重复生效</t>
  </si>
  <si>
    <t>一根被吊起来的香蕉，然后有一个大象鼻子或者猴子手伸过去要去取，主体是香蕉</t>
  </si>
  <si>
    <t>友方角色召唤随从时，若没有空余位置了，则自身获得该随从的复制</t>
  </si>
  <si>
    <t>友方角色召唤随从时，若没有空余位置了，则自身获得该随从的2个复制</t>
  </si>
  <si>
    <t>工具</t>
  </si>
  <si>
    <t>动物园里让动物爬的架子</t>
  </si>
  <si>
    <t>五维+1</t>
  </si>
  <si>
    <t>五维+2</t>
  </si>
  <si>
    <t>一个喇叭状的灯</t>
  </si>
  <si>
    <t>开幕，获得共振，空灵</t>
  </si>
  <si>
    <t>开幕，获得共振*2，空灵</t>
  </si>
  <si>
    <t>开幕，获得共振，火热</t>
  </si>
  <si>
    <t>开幕，获得共振*2，火热</t>
  </si>
  <si>
    <t>开幕，获得共振，活力</t>
  </si>
  <si>
    <t>开幕，获得共振*2，活力</t>
  </si>
  <si>
    <t>活力 幻象</t>
  </si>
  <si>
    <t>五维+3，每次触发共振时，有5%概率获得自身幻象</t>
  </si>
  <si>
    <t>五维+5，每次触发共振时，有10%概率获得自身幻象</t>
  </si>
  <si>
    <t>多个情况下概率加算</t>
  </si>
  <si>
    <r>
      <rPr>
        <sz val="10"/>
        <color rgb="FF000000"/>
        <rFont val="宋体"/>
        <charset val="134"/>
        <scheme val="minor"/>
      </rPr>
      <t>主体是深色里面有星空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背景发光，突出主体外轮廓和边缘结构</t>
    </r>
  </si>
  <si>
    <t>三维+5，获得改造*5，每4次普通攻击附带电弧</t>
  </si>
  <si>
    <t>三维+8，获得改造*10，每2次普通攻击附带电弧</t>
  </si>
  <si>
    <t>肢体 工具</t>
  </si>
  <si>
    <t>被改造的手臂</t>
  </si>
  <si>
    <t>普通攻击伤害+20%，全能量上限+2</t>
  </si>
  <si>
    <t>普通攻击伤害+40%，全能量上限+2</t>
  </si>
  <si>
    <t>可以沿用原设计方案</t>
  </si>
  <si>
    <t>获得改造*2</t>
  </si>
  <si>
    <t>获得改造*4</t>
  </si>
  <si>
    <t>开幕，获得自身幻象</t>
  </si>
  <si>
    <t>开幕，获得自身幻象*2</t>
  </si>
  <si>
    <t>击杀敌人时获得改造*1</t>
  </si>
  <si>
    <t>击杀敌人时获得改造*2</t>
  </si>
  <si>
    <t>1小时31分开始的球体，就是类似足球一样的东西，在田径场进行追逐</t>
  </si>
  <si>
    <t>https://www.bilibili.com/bangumi/play/ep808487?theme=movie&amp;spm_id_from=333.337.0.0</t>
  </si>
  <si>
    <t>战斗结束时，每个奇观让角色获得10经验</t>
  </si>
  <si>
    <t>战斗结束时，每个奇观让角色获得20经验</t>
  </si>
  <si>
    <t>社会+1</t>
  </si>
  <si>
    <t>社会+2</t>
  </si>
  <si>
    <t>委婉</t>
  </si>
  <si>
    <t>角色攻击30次后打开礼物，然后消除自身</t>
  </si>
  <si>
    <t>角色攻击10次后打开礼物，然后消除自身</t>
  </si>
  <si>
    <r>
      <rPr>
        <sz val="10"/>
        <color rgb="FF000000"/>
        <rFont val="宋体"/>
        <charset val="134"/>
        <scheme val="minor"/>
      </rPr>
      <t>计算攻击次数时可以横跨多个对局，且每个礼物独立计算次数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金色品质概率为：5%+幸运%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紫色品质概率为：40%+0.5幸运%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剩余概率为蓝卡</t>
    </r>
  </si>
  <si>
    <t>宝箱，或者是礼盒</t>
  </si>
  <si>
    <t>攻击+1</t>
  </si>
  <si>
    <t>防御+1</t>
  </si>
  <si>
    <t>防御+2</t>
  </si>
  <si>
    <t>可以在原设计方案上调整一下</t>
  </si>
  <si>
    <r>
      <rPr>
        <sz val="10"/>
        <color rgb="FFBFBFBF"/>
        <rFont val="宋体"/>
        <charset val="134"/>
        <scheme val="minor"/>
      </rPr>
      <t>在两者间切换：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攻击-4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精神+4</t>
    </r>
  </si>
  <si>
    <r>
      <rPr>
        <sz val="10"/>
        <color rgb="FFBFBFBF"/>
        <rFont val="宋体"/>
        <charset val="134"/>
        <scheme val="minor"/>
      </rPr>
      <t>在两者间切换：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生命上限-13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生命上限+13</t>
    </r>
  </si>
  <si>
    <t>防御-4</t>
  </si>
  <si>
    <t>喀秋莎，每次攻击会发射一枚导弹，造成固定数值的爆炸伤害</t>
  </si>
  <si>
    <t>紫水晶</t>
  </si>
  <si>
    <r>
      <rPr>
        <sz val="10"/>
        <color rgb="FFBFBFBF"/>
        <rFont val="宋体"/>
        <charset val="134"/>
        <scheme val="minor"/>
      </rPr>
      <t>精神+1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Helvetica Neue"/>
        <charset val="134"/>
      </rPr>
      <t>开幕，获得共振</t>
    </r>
  </si>
  <si>
    <t>首饰</t>
  </si>
  <si>
    <t>患病*3</t>
  </si>
  <si>
    <t>患病层数+1</t>
  </si>
  <si>
    <t>患病持续至本次战斗结束</t>
  </si>
  <si>
    <t>开幕，随机友方获得虫卵</t>
  </si>
  <si>
    <t>每5层：患病层数+1</t>
  </si>
  <si>
    <r>
      <rPr>
        <sz val="10"/>
        <color rgb="FF000000"/>
        <rFont val="宋体"/>
        <charset val="134"/>
        <scheme val="minor"/>
      </rPr>
      <t>属于攻击特效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装备多个的情况下，每次攻击的患病层数也会增加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患病持续至本次战斗结束</t>
    </r>
  </si>
  <si>
    <t>技能类型</t>
  </si>
  <si>
    <t>自身</t>
  </si>
  <si>
    <t>精神+10，持续本场战斗，并在10s内停止攻击</t>
  </si>
  <si>
    <t>在本回合获得20精神，并在10s内停止攻击</t>
  </si>
  <si>
    <t>活力 花瓣</t>
  </si>
  <si>
    <t>消耗掉身上所有花瓣，每3个花瓣使自己获得1诗篇</t>
  </si>
  <si>
    <t>身上每3个花瓣使自己获得1诗篇，不再消耗花瓣</t>
  </si>
  <si>
    <t>降低随机动词的2点能量上限，最低至2，持续本场战斗</t>
  </si>
  <si>
    <t>降低随机动词的2点能量上限，最低至2，持续本场战斗，能量-2</t>
  </si>
  <si>
    <t>伤害</t>
  </si>
  <si>
    <t>造成150%精神的精神伤害，每层火热重复释放一次，最多5次</t>
  </si>
  <si>
    <t>造成300%精神的精神伤害，每层火热重复释放一次，最多10次</t>
  </si>
  <si>
    <t>使自身获得火热</t>
  </si>
  <si>
    <t>使自身获得火热*2</t>
  </si>
  <si>
    <t>造成100%精神的精神伤害，重复共2次</t>
  </si>
  <si>
    <t>造成100%精神的精神伤害，重复共4次</t>
  </si>
  <si>
    <t>获得起舞10s，期间每次攻击获得火热*1</t>
  </si>
  <si>
    <t>获得起舞10s，期间每次攻击获得火热*2</t>
  </si>
  <si>
    <t>攻击目标不计算随从，即最多4个</t>
  </si>
  <si>
    <t>造成200%精神的精神伤害，并给予情迷5s</t>
  </si>
  <si>
    <t>造成400%精神的精神伤害，并给予情迷5s</t>
  </si>
  <si>
    <t>夺取敌方的一个随从，三维降低50%</t>
  </si>
  <si>
    <t>夺取敌方的一个随从，三维降低50%，能量-2</t>
  </si>
  <si>
    <t>递进</t>
  </si>
  <si>
    <t>造成400%精神的精神伤害，若击杀则获得崇拜*4</t>
  </si>
  <si>
    <t>造成600%精神的精神伤害，若击杀则获得崇拜*6</t>
  </si>
  <si>
    <t>还需要在天平左右增加一个心脏和一个羽毛</t>
  </si>
  <si>
    <t>随从战斗</t>
  </si>
  <si>
    <t>立刻普通攻击2次，若击杀则召唤随从虫卵</t>
  </si>
  <si>
    <t>立刻普通攻击4次，若击杀则召唤随从虫卵</t>
  </si>
  <si>
    <t>每次攻击都可以触发召唤虫卵的行为，也就是最多召唤攻击次数个</t>
  </si>
  <si>
    <t>使所有友方的随从攻击速度+100%，持续7s</t>
  </si>
  <si>
    <t>使所有友方的随从攻击速度+100%，持续14s</t>
  </si>
  <si>
    <t>吞噬一个友方随从，获得崇拜*2</t>
  </si>
  <si>
    <t>吞噬一个友方随从，获得崇拜*4</t>
  </si>
  <si>
    <t>驯养+4，持续本场战斗</t>
  </si>
  <si>
    <t>驯养+8，持续本场战斗</t>
  </si>
  <si>
    <t>获得随机生物随从，并获得自身随从数*2的活力</t>
  </si>
  <si>
    <t>获得随机宠物随从，并获得自身随从数*4的活力</t>
  </si>
  <si>
    <t>治疗</t>
  </si>
  <si>
    <t>治疗所有队友100%精神，并给予空灵*1</t>
  </si>
  <si>
    <t>治疗队友200%精神，并给予空灵*3</t>
  </si>
  <si>
    <t>使所有队友获得共振</t>
  </si>
  <si>
    <t>使所有队友获得共振*2</t>
  </si>
  <si>
    <t>10s内嘲讽，停止攻击，并不断召唤自身的幻象</t>
  </si>
  <si>
    <t>15s内嘲讽，并不断召唤自身的幻象</t>
  </si>
  <si>
    <r>
      <rPr>
        <sz val="10"/>
        <color rgb="FF000000"/>
        <rFont val="宋体"/>
        <charset val="134"/>
        <scheme val="minor"/>
      </rPr>
      <t>每3s召唤一个自身幻象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幻象持续至本次战斗结束</t>
    </r>
  </si>
  <si>
    <t>召唤自己的幻象*1给所有友方角色</t>
  </si>
  <si>
    <t>召唤自己的幻象*2给所有友方角色</t>
  </si>
  <si>
    <t>召唤目标为友方属性最强的角色，召唤在自己的随从位置</t>
  </si>
  <si>
    <t>造成100%精神伤害，对随从伤害为5倍</t>
  </si>
  <si>
    <t>造成200%精神伤害，对随从伤害为5倍</t>
  </si>
  <si>
    <t>递进（临时）</t>
  </si>
  <si>
    <t>立刻普通攻击2次</t>
  </si>
  <si>
    <t>立刻普通攻击3次，能量-1</t>
  </si>
  <si>
    <t>改造</t>
  </si>
  <si>
    <t>治疗友方300%精神，并使其获得一层改造</t>
  </si>
  <si>
    <t>治疗友方300%精神，并使其获得一层改造，能量-2</t>
  </si>
  <si>
    <t>使随机奇观完成度-5，获得随机器具随从</t>
  </si>
  <si>
    <t>使随机奇观完成度-1，获得随机器具随从*2</t>
  </si>
  <si>
    <t>立刻普通攻击4次，伤害降低50%</t>
  </si>
  <si>
    <t>立刻普通攻击8次，伤害降低50%</t>
  </si>
  <si>
    <t>下次普通攻击使目标晕眩5s</t>
  </si>
  <si>
    <t>下次普通攻击使目标晕眩8s</t>
  </si>
  <si>
    <t>治疗100%精神</t>
  </si>
  <si>
    <t>治疗200%精神</t>
  </si>
  <si>
    <t>使自己获得嘲讽10s</t>
  </si>
  <si>
    <t>使自己获得嘲讽20s</t>
  </si>
  <si>
    <t>砍</t>
  </si>
  <si>
    <t>直白</t>
  </si>
  <si>
    <t>强化下次普通攻击至300%</t>
  </si>
  <si>
    <t>伤害提升5%攻击</t>
  </si>
  <si>
    <t>暴发</t>
  </si>
  <si>
    <t>造成“患病”*3，并将目标身上所有患病传播至相邻敌方角色</t>
  </si>
  <si>
    <t>每3层：造成的“患病”层数+1</t>
  </si>
  <si>
    <t>免疫</t>
  </si>
  <si>
    <t>净化</t>
  </si>
  <si>
    <t>生命上限永久+20，并获得一层“空灵”</t>
  </si>
  <si>
    <t>每3层：生命上限+2</t>
  </si>
  <si>
    <t>空灵持续至战斗结束</t>
  </si>
  <si>
    <t>21</t>
  </si>
  <si>
    <t>变大</t>
  </si>
  <si>
    <t>生命上限永久+20</t>
  </si>
  <si>
    <t>24</t>
  </si>
  <si>
    <t>19</t>
  </si>
  <si>
    <t>心碎</t>
  </si>
  <si>
    <t>造成200%精神伤害</t>
  </si>
  <si>
    <t>伤害提升5%精神</t>
  </si>
  <si>
    <t>17</t>
  </si>
  <si>
    <t>颠勺（打算换一个）</t>
  </si>
  <si>
    <t>造成200%精神的精神伤害，使目标“颠倒”</t>
  </si>
  <si>
    <t>颠倒持续10s</t>
  </si>
  <si>
    <t>召唤幻象</t>
  </si>
  <si>
    <t>召唤幻象*2</t>
  </si>
  <si>
    <t>在本场战斗中，每次释放动词，获得诗篇*1</t>
  </si>
  <si>
    <t>在本场战斗中，每次释放动词，获得诗篇*2</t>
  </si>
  <si>
    <t>获得花瓣*3</t>
  </si>
  <si>
    <t>获得花瓣*6</t>
  </si>
  <si>
    <t>可以是一些纷飞的花瓣</t>
  </si>
  <si>
    <t>吞噬角色的所有随从，每个使角色获得火热*3</t>
  </si>
  <si>
    <t>吞噬角色的所有随从，每个使角色获得火热*6</t>
  </si>
  <si>
    <t>反复</t>
  </si>
  <si>
    <t>获得活力</t>
  </si>
  <si>
    <t>获得活力*2</t>
  </si>
  <si>
    <t>召唤火锅</t>
  </si>
  <si>
    <t>召唤火锅，再随机召唤1个食物类随从</t>
  </si>
  <si>
    <t>这两个随从要先后进行召唤，这样如果火锅刚好是第三个随从，那其之后的随从就会被火锅吞噬</t>
  </si>
  <si>
    <t>每次攻击到目标都有20%概率让自己获得花瓣，持续本场战斗</t>
  </si>
  <si>
    <t>每次攻击到目标都有40%概率让自己获得花瓣，持续本场战斗</t>
  </si>
  <si>
    <t>概率加算</t>
  </si>
  <si>
    <t>范围情迷角色10s，并使其他所有角色获得火热</t>
  </si>
  <si>
    <t>范围情迷角色10s，并使其他所有角色获得火热*2</t>
  </si>
  <si>
    <t>情迷这个机制影响随从</t>
  </si>
  <si>
    <t>受到20伤害并获得10经验</t>
  </si>
  <si>
    <t>受到40伤害并获得20经验</t>
  </si>
  <si>
    <t>召唤圣甲虫，并获得嘲讽持续15s</t>
  </si>
  <si>
    <t>召唤圣甲虫*2，并获得嘲讽持续15s</t>
  </si>
  <si>
    <t>社会+3，持续本场战斗</t>
  </si>
  <si>
    <t>社会+6，持续本场战斗</t>
  </si>
  <si>
    <t>获得崇拜，为所有奇观增加5完成度</t>
  </si>
  <si>
    <t>获得崇拜*2，为所有奇观增加10完成度</t>
  </si>
  <si>
    <t>一次性的，仅生效时角色持有的随从获得，持续时间为无限</t>
  </si>
  <si>
    <t>吞噬1个随从，并再次召唤它</t>
  </si>
  <si>
    <t>吞噬自身所有随从，并再次召唤它们</t>
  </si>
  <si>
    <t>使自己与一名友方角色获得起舞，持续10s，结束后获得虫卵</t>
  </si>
  <si>
    <t>所有友方获得起舞，持续10s，结束后获得虫卵</t>
  </si>
  <si>
    <t>使角色的随从槽位+1，持续本场战斗</t>
  </si>
  <si>
    <t>使角色的随从槽位+2，持续本场战斗</t>
  </si>
  <si>
    <t>无法获得能量，持续10s</t>
  </si>
  <si>
    <t>无法获得能量，持续15s</t>
  </si>
  <si>
    <t>效果仅包括停止自然恢复能量</t>
  </si>
  <si>
    <t>提线木偶，现在原画的方向可以的，可以做的更好看一些</t>
  </si>
  <si>
    <t>消耗角色身上每层活力，每层给所有动词提供1能量</t>
  </si>
  <si>
    <t>消耗角色身上每层活力，每层给所有动词提供2能量</t>
  </si>
  <si>
    <t>驯养+3，获得随从本杰士堆，持续本场战斗</t>
  </si>
  <si>
    <t>驯养+6，获得随从本杰士堆，持续本场战斗</t>
  </si>
  <si>
    <t>在木头堆的基础上，可以在下方有一个躺着的鹿，就是躺在镜头前的位置</t>
  </si>
  <si>
    <t>获得共振</t>
  </si>
  <si>
    <t>获得共振*2</t>
  </si>
  <si>
    <t>现在的方向挺好的</t>
  </si>
  <si>
    <t>获得的名词有10%几率翻倍，持续本场战斗</t>
  </si>
  <si>
    <t>获得的名词有20%几率翻倍，战斗结束后移除</t>
  </si>
  <si>
    <t>多个的情况，触发概率加法叠加</t>
  </si>
  <si>
    <t>获得等同于共振层数的活力</t>
  </si>
  <si>
    <t>获得等同于共振层数两倍的活力</t>
  </si>
  <si>
    <t>基于自身产生的幻象，生命值提升100%，持续本场战斗</t>
  </si>
  <si>
    <t>基于自身产生的幻象，生命值提升200%，持续本场战斗</t>
  </si>
  <si>
    <t>召唤幻象，并获得改造</t>
  </si>
  <si>
    <t>召唤幻象，并获得改造*3</t>
  </si>
  <si>
    <t>所有动词获得3能量，但自身在10s内停止攻击</t>
  </si>
  <si>
    <t>所有动词获得6能量，但自身在10s内停止攻击</t>
  </si>
  <si>
    <t>获得的能量要是超过当前的上限了，不会存给下一轮动词释放，而是浪费掉</t>
  </si>
  <si>
    <t>每个随从提供3奇观完成度</t>
  </si>
  <si>
    <t>每个随从提供6奇观完成度</t>
  </si>
  <si>
    <t>永久获得改造*1，防御-5，持续本场战斗</t>
  </si>
  <si>
    <t>永久获得改造*2，防御-10，持续本场战斗</t>
  </si>
  <si>
    <t>恢复20生命，获得1层空灵</t>
  </si>
  <si>
    <t>恢复30生命，获得2层空灵</t>
  </si>
  <si>
    <t>攻击+2，持续本场战斗</t>
  </si>
  <si>
    <t>攻击+4，战斗结束后移除</t>
  </si>
  <si>
    <t>生命上限+20，持续本场战斗</t>
  </si>
  <si>
    <t>生命上限+40，战斗结束后移除</t>
  </si>
  <si>
    <t>肌肉，肱二头肌之类的</t>
  </si>
  <si>
    <t>防御+3，持续本场战斗</t>
  </si>
  <si>
    <t>防御+6，战斗结束后移除</t>
  </si>
  <si>
    <t>护盾护甲之类的</t>
  </si>
  <si>
    <t>中毒，持续10s</t>
  </si>
  <si>
    <t>中毒*2，持续10s</t>
  </si>
  <si>
    <t>召唤一个生物类随从</t>
  </si>
  <si>
    <t>召唤两个动物类随从</t>
  </si>
  <si>
    <t>主体为动物会好一些，比如森林中的动物</t>
  </si>
  <si>
    <t>受到20点物理伤害</t>
  </si>
  <si>
    <t>受到40点物理伤害</t>
  </si>
  <si>
    <t>可能是身体比较有辨识度的部位+受到攻击</t>
  </si>
  <si>
    <t>移除角色的一个词条</t>
  </si>
  <si>
    <t>移除角色的一个词条，并回到发射器里</t>
  </si>
  <si>
    <t>移除角色的两个词条，并回到发射器里</t>
  </si>
  <si>
    <t>落英缤纷的</t>
  </si>
  <si>
    <t>核污染的</t>
  </si>
  <si>
    <t>获得中毒，持续10s</t>
  </si>
  <si>
    <t>持续时间+0.5s</t>
  </si>
  <si>
    <t>大的</t>
  </si>
  <si>
    <t>本场战斗内三维+5</t>
  </si>
  <si>
    <t>每3层，三维+1</t>
  </si>
  <si>
    <t>22</t>
  </si>
  <si>
    <t>轮回，治愈，持续10s</t>
  </si>
  <si>
    <t>9</t>
  </si>
  <si>
    <t>背叛的</t>
  </si>
  <si>
    <t>疯狂，持续10s</t>
  </si>
  <si>
    <t>36</t>
  </si>
  <si>
    <t>转折</t>
  </si>
  <si>
    <r>
      <rPr>
        <sz val="10"/>
        <color rgb="FFBFBFBF"/>
        <rFont val="宋体"/>
        <charset val="134"/>
        <scheme val="minor"/>
      </rPr>
      <t>在两者间切换：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所有动词获得1能量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所有动词减少2能量</t>
    </r>
  </si>
  <si>
    <t>37</t>
  </si>
  <si>
    <t>凶/吉</t>
  </si>
  <si>
    <r>
      <rPr>
        <sz val="10"/>
        <color rgb="FFBFBFBF"/>
        <rFont val="宋体"/>
        <charset val="134"/>
        <scheme val="minor"/>
      </rPr>
      <t>在两者间切换：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获得，持续15s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获得坚实，持续10s</t>
    </r>
  </si>
  <si>
    <t>获得1能量</t>
  </si>
  <si>
    <t>添加一张临时的金色名词</t>
  </si>
  <si>
    <t>恢复的</t>
  </si>
  <si>
    <t>治愈，持续10s</t>
  </si>
  <si>
    <t>持续时间+1s</t>
  </si>
  <si>
    <t>茶饭无心的</t>
  </si>
  <si>
    <t>意乱，持续15s</t>
  </si>
  <si>
    <t>12</t>
  </si>
  <si>
    <t>魂牵梦萦的</t>
  </si>
  <si>
    <t>获得下次攻击目标的幻象</t>
  </si>
  <si>
    <t>每5层，有效的攻击次数+1</t>
  </si>
  <si>
    <t>好战的</t>
  </si>
  <si>
    <t>本场战斗攻击+5</t>
  </si>
  <si>
    <t>每3层，攻击+1</t>
  </si>
  <si>
    <t>拥挤的</t>
  </si>
  <si>
    <t>回环</t>
  </si>
  <si>
    <t>获得1个随机随从</t>
  </si>
  <si>
    <t>每5层：获得的随从数量+1</t>
  </si>
  <si>
    <t>每次攻击使目标获得患病，共持续10s</t>
  </si>
  <si>
    <t>获得患病*3</t>
  </si>
  <si>
    <t>患病+1</t>
  </si>
  <si>
    <t>嘲讽10s，受到普通攻击时对攻击者施加患病</t>
  </si>
  <si>
    <r>
      <rPr>
        <sz val="10"/>
        <color rgb="FFBFBFBF"/>
        <rFont val="宋体"/>
        <charset val="134"/>
        <scheme val="minor"/>
      </rPr>
      <t>嘲讽敌人，嘲讽时间为10s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患病持续至本次战斗结束</t>
    </r>
  </si>
  <si>
    <t>1.怪物与角色，在属性机制上没有区别</t>
  </si>
  <si>
    <t>职业数值模板</t>
  </si>
  <si>
    <t>射手</t>
  </si>
  <si>
    <t>法师</t>
  </si>
  <si>
    <t>刺客</t>
  </si>
  <si>
    <t>怪物的倒下状态缩短为2s</t>
  </si>
  <si>
    <t>意志力</t>
  </si>
  <si>
    <t>2.大多数怪物的出现方式，是游戏过程中，被boss召唤，或者事件触发的，往往是boss方，即第三方阵营</t>
  </si>
  <si>
    <t>3.怪物永远是第三方阵营，出现的位置不影响阵营，即使出现在A队里，也保持第三方阵营</t>
  </si>
  <si>
    <t>4.怪物的属性随阶段提升，因此每个怪物会有多行基础属性值</t>
  </si>
  <si>
    <t>阶段数与游戏流程有关，具体见系统界面-游戏流程</t>
  </si>
  <si>
    <t>举例：攻击力10/12/15/17，其中10对应1级，12对应2级,14对应3级</t>
  </si>
  <si>
    <t>如果在1级前通过事件之类的方式进入危机，该危机也按照1级，同理其他的等级</t>
  </si>
  <si>
    <t>5.怪物出场时会自带一部分词条</t>
  </si>
  <si>
    <t>身份（特性）rolename</t>
  </si>
  <si>
    <t>程序文本</t>
  </si>
  <si>
    <t>自带随从</t>
  </si>
  <si>
    <t>自带词条</t>
  </si>
  <si>
    <t>1-1（1级）</t>
  </si>
  <si>
    <t>泄露：受到攻击时，概率对随机敌人造成中毒</t>
  </si>
  <si>
    <t>30%概率，给5s中毒</t>
  </si>
  <si>
    <t>1-2（倍率1.2）</t>
  </si>
  <si>
    <t>1-3</t>
  </si>
  <si>
    <t>1-4</t>
  </si>
  <si>
    <t>1-5（倍率1.3）</t>
  </si>
  <si>
    <t>1-6</t>
  </si>
  <si>
    <t>1-7</t>
  </si>
  <si>
    <t>1-8</t>
  </si>
  <si>
    <t>1-9</t>
  </si>
  <si>
    <t>2-1</t>
  </si>
  <si>
    <t>神经崩溃：出场后的5s内，处于晕眩状态</t>
  </si>
  <si>
    <t>疯狂，并且攻击间隔为1.1s</t>
  </si>
  <si>
    <t>被植入的记忆</t>
  </si>
  <si>
    <t>2-2</t>
  </si>
  <si>
    <t>2-3</t>
  </si>
  <si>
    <t>2-4</t>
  </si>
  <si>
    <t>2-5</t>
  </si>
  <si>
    <t>枪击</t>
  </si>
  <si>
    <t>2-6</t>
  </si>
  <si>
    <t>2-7</t>
  </si>
  <si>
    <t>2-8</t>
  </si>
  <si>
    <t>2-9</t>
  </si>
  <si>
    <t>Nexus-6型手臂</t>
  </si>
  <si>
    <t>3-1</t>
  </si>
  <si>
    <t>最后通牒：7次攻击后，使自己攻击力翻倍，仅一次</t>
  </si>
  <si>
    <t>每第三次攻击使对方的随机一个动词失去1能量</t>
  </si>
  <si>
    <t>3-2</t>
  </si>
  <si>
    <t>3-3</t>
  </si>
  <si>
    <t>3-4</t>
  </si>
  <si>
    <t>3-5</t>
  </si>
  <si>
    <t>3-6</t>
  </si>
  <si>
    <t>3-7</t>
  </si>
  <si>
    <t>3-8</t>
  </si>
  <si>
    <t>3-9</t>
  </si>
  <si>
    <t>4-1</t>
  </si>
  <si>
    <t>放血疗法：每造成20伤害，治疗己方角色50%意志</t>
  </si>
  <si>
    <t>当鸟嘴医生生命过低时，大幅治疗其他友军</t>
  </si>
  <si>
    <t>4-2</t>
  </si>
  <si>
    <t>4-3</t>
  </si>
  <si>
    <t>4-4</t>
  </si>
  <si>
    <t>4-5</t>
  </si>
  <si>
    <t>4-6</t>
  </si>
  <si>
    <t>4-7</t>
  </si>
  <si>
    <t>4-8</t>
  </si>
  <si>
    <t>4-9</t>
  </si>
  <si>
    <t>精英怪额外特性：暴食之罪</t>
  </si>
  <si>
    <t>4-11</t>
  </si>
  <si>
    <t>X1</t>
  </si>
  <si>
    <t>4-12</t>
  </si>
  <si>
    <t>X2</t>
  </si>
  <si>
    <t>4-13</t>
  </si>
  <si>
    <t>X3</t>
  </si>
  <si>
    <t>4-14</t>
  </si>
  <si>
    <t>X4</t>
  </si>
  <si>
    <t>4-15</t>
  </si>
  <si>
    <t>X5</t>
  </si>
  <si>
    <t>4-16</t>
  </si>
  <si>
    <t>X6</t>
  </si>
  <si>
    <t>4-17</t>
  </si>
  <si>
    <t>X7</t>
  </si>
  <si>
    <t>4-18</t>
  </si>
  <si>
    <t>X8</t>
  </si>
  <si>
    <t>4-19</t>
  </si>
  <si>
    <t>X9</t>
  </si>
  <si>
    <t>5-1</t>
  </si>
  <si>
    <t>悬赏金：攻击的目标每有一个名词，伤害提升1</t>
  </si>
  <si>
    <r>
      <rPr>
        <sz val="10"/>
        <color rgb="FF000000"/>
        <rFont val="宋体"/>
        <charset val="134"/>
        <scheme val="minor"/>
      </rPr>
      <t>攻击时，对方每有一个名词伤害+1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该伤害是加在最终伤害上</t>
    </r>
  </si>
  <si>
    <t>5-2</t>
  </si>
  <si>
    <t>5-3</t>
  </si>
  <si>
    <t>5-4</t>
  </si>
  <si>
    <t>5-5</t>
  </si>
  <si>
    <t>5-6</t>
  </si>
  <si>
    <t>5-7</t>
  </si>
  <si>
    <t>5-8</t>
  </si>
  <si>
    <t>5-9</t>
  </si>
  <si>
    <t>6-1</t>
  </si>
  <si>
    <t>刻薄：优先攻击防御最低的角色</t>
  </si>
  <si>
    <r>
      <rPr>
        <sz val="10"/>
        <color rgb="FF000000"/>
        <rFont val="宋体"/>
        <charset val="134"/>
        <scheme val="minor"/>
      </rPr>
      <t>优先攻击防御最低的角色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仅限于可攻击范围内的，如a队与怪物交战，b队此时没有交战，则b队不会被计入其中</t>
    </r>
  </si>
  <si>
    <t>6-2</t>
  </si>
  <si>
    <t>6-3</t>
  </si>
  <si>
    <t>6-4</t>
  </si>
  <si>
    <t>6-5</t>
  </si>
  <si>
    <t>6-6</t>
  </si>
  <si>
    <t>颠勺</t>
  </si>
  <si>
    <t>6-7</t>
  </si>
  <si>
    <t>6-8</t>
  </si>
  <si>
    <t>6-9</t>
  </si>
  <si>
    <t>7-1</t>
  </si>
  <si>
    <t>7-2</t>
  </si>
  <si>
    <t>7-3</t>
  </si>
  <si>
    <t>7-4</t>
  </si>
  <si>
    <t>7-5</t>
  </si>
  <si>
    <t>7-6</t>
  </si>
  <si>
    <t>7-7</t>
  </si>
  <si>
    <t>7-8</t>
  </si>
  <si>
    <t>7-9</t>
  </si>
  <si>
    <t>8-1</t>
  </si>
  <si>
    <t>8-2</t>
  </si>
  <si>
    <t>8-3</t>
  </si>
  <si>
    <t>8-4</t>
  </si>
  <si>
    <t>8-5</t>
  </si>
  <si>
    <t>8-6</t>
  </si>
  <si>
    <t>8-7</t>
  </si>
  <si>
    <t>8-8</t>
  </si>
  <si>
    <t>8-9</t>
  </si>
  <si>
    <t>总体介绍</t>
  </si>
  <si>
    <t>1.boss本质上也是一个角色，属于第三方阵营，在boss出现时，双方的互相攻击会优先打boss</t>
  </si>
  <si>
    <t>2.boss有技能，这个技能也是一种“动词”，占用了对应的动词格子，且不会被新的动词挤掉</t>
  </si>
  <si>
    <r>
      <rPr>
        <sz val="10"/>
        <color rgb="FF000000"/>
        <rFont val="宋体"/>
        <charset val="134"/>
        <scheme val="minor"/>
      </rPr>
      <t>3.所有词条也可以在boss身上生效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即，boss只有一个技能格子，且新获得的技能时，会顶掉这个技能，而自身技能会一直存在</t>
    </r>
  </si>
  <si>
    <t>程序看</t>
  </si>
  <si>
    <t>表现</t>
  </si>
  <si>
    <t>技能1</t>
  </si>
  <si>
    <t>触发方式</t>
  </si>
  <si>
    <t>美术包装</t>
  </si>
  <si>
    <t>技能2</t>
  </si>
  <si>
    <t>Boss1</t>
  </si>
  <si>
    <r>
      <rPr>
        <sz val="10"/>
        <color rgb="FF000000"/>
        <rFont val="宋体"/>
        <charset val="134"/>
        <scheme val="minor"/>
      </rPr>
      <t>怀疑主义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（法师）</t>
    </r>
  </si>
  <si>
    <t>思潮</t>
  </si>
  <si>
    <r>
      <rPr>
        <sz val="10"/>
        <color rgb="FF000000"/>
        <rFont val="宋体"/>
        <charset val="134"/>
        <scheme val="minor"/>
      </rPr>
      <t>技能：夺取场上每个敌人3点精神，加在自己的精神身上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11.29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常驻被动时刻生效，意思就是这个效果不是一次释放，而是状态会保持刷新</t>
    </r>
  </si>
  <si>
    <t>☐</t>
  </si>
  <si>
    <t>削弱所有敌人，强化自身的精神</t>
  </si>
  <si>
    <t>猜疑链</t>
  </si>
  <si>
    <r>
      <rPr>
        <sz val="10"/>
        <color rgb="FF000000"/>
        <rFont val="宋体"/>
        <charset val="134"/>
        <scheme val="minor"/>
      </rPr>
      <t>对随机的角色A释放，让其不断攻击随机角色B，持续10秒，伤害结果降低50%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结束后，被攻击者B随机攻击角色C（角色可以反复获得，即C也可以是A），效果一致，依据此循环，直到boss死亡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简单来说，就是一个会无限传导的仇恨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随从会和角色一起，变化仇恨目标</t>
    </r>
  </si>
  <si>
    <t>boss血量降到50%时释放，仅释放一次</t>
  </si>
  <si>
    <t>☑</t>
  </si>
  <si>
    <t>可能是右侧的脑袋发射出一个链状的波？然后有一团东西，表示debuff，下次传播时，再重复一次链状的波</t>
  </si>
  <si>
    <t>认知固化</t>
  </si>
  <si>
    <r>
      <rPr>
        <sz val="10"/>
        <color rgb="FF000000"/>
        <rFont val="宋体"/>
        <charset val="134"/>
        <scheme val="minor"/>
      </rPr>
      <t>随机对三个角色生效，10秒内，精神每秒提升10%，并且获得沮丧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结束时，对其造成300%精神的精神伤害</t>
    </r>
  </si>
  <si>
    <t>4能量</t>
  </si>
  <si>
    <t>可能是左侧的脑袋发射激光，并且标记这几个角色一段时间，之后爆炸</t>
  </si>
  <si>
    <t>冲突爆发</t>
  </si>
  <si>
    <r>
      <rPr>
        <sz val="10"/>
        <color rgb="FF000000"/>
        <rFont val="宋体"/>
        <charset val="134"/>
        <scheme val="minor"/>
      </rPr>
      <t>先进行4轮单次的喷发，每轮随机对3个不同的敌方角色造成150%精神的精神伤害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最后造成一轮持续3s的持续喷发，期间每0.5s对2个敌方角色造成150%精神的精神伤害</t>
    </r>
  </si>
  <si>
    <t>6能量</t>
  </si>
  <si>
    <t>boss血量降到75%时释放，仅释放一次</t>
  </si>
  <si>
    <t>Boss2</t>
  </si>
  <si>
    <r>
      <rPr>
        <sz val="10"/>
        <color rgb="FF000000"/>
        <rFont val="宋体"/>
        <charset val="134"/>
        <scheme val="minor"/>
      </rPr>
      <t>瘟疫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（坦克）</t>
    </r>
  </si>
  <si>
    <t>呼吸道传播</t>
  </si>
  <si>
    <t>每个角色释放技能时，对其施加“患病”，持续3s</t>
  </si>
  <si>
    <t>对释放技能的人施以病菌，持续3s</t>
  </si>
  <si>
    <t>急性呼吸综合征</t>
  </si>
  <si>
    <r>
      <rPr>
        <sz val="10"/>
        <color rgb="FF000000"/>
        <rFont val="宋体"/>
        <charset val="134"/>
        <scheme val="minor"/>
      </rPr>
      <t>对随机的角色释放，使其获得“患病”，持续8s，并在第6秒时，向周围邻近的所有角色扩散该效果，并使自身“晕眩”2s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被扩散的角色，同样获得8s患病，及2s晕眩，不再次扩散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PS：“患病”是可以叠加的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影响随从</t>
    </r>
  </si>
  <si>
    <t>3能量</t>
  </si>
  <si>
    <t>可能是受感染者，向周围喷鼻涕一样的东西</t>
  </si>
  <si>
    <t>突变</t>
  </si>
  <si>
    <r>
      <rPr>
        <sz val="10"/>
        <color rgb="FF000000"/>
        <rFont val="宋体"/>
        <charset val="134"/>
        <scheme val="minor"/>
      </rPr>
      <t>随机发生以下中的一种，boss获得永久提升，已有的不重复触发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免疫逃逸：冠状病毒造成的所有伤害将无视防御力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超级传播：急性呼吸综合症将进行第二次扩散，第三轮被扩散的角色才会不继续扩散，且过程中可以反复感染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严重伴随症：急性综合呼吸症，将从第4s开始晕眩，持续到第8s，增加了2s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致死率提升：场上有“患病”的角色，每3s有10%几率受到10点物理伤害</t>
    </r>
  </si>
  <si>
    <t>累积有10/20/35/55人获得了“患病”时，就触发一次</t>
  </si>
  <si>
    <t>每种不同的进化，最好可以在外观上看出来，而且要可以叠加，互相不影响</t>
  </si>
  <si>
    <t>大boss</t>
  </si>
  <si>
    <r>
      <rPr>
        <sz val="10"/>
        <color rgb="FF000000"/>
        <rFont val="宋体"/>
        <charset val="134"/>
        <scheme val="minor"/>
      </rPr>
      <t>非正义战争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（战士）</t>
    </r>
  </si>
  <si>
    <t>/</t>
  </si>
  <si>
    <t>策动分裂</t>
  </si>
  <si>
    <r>
      <rPr>
        <sz val="10"/>
        <color rgb="FF000000"/>
        <rFont val="宋体"/>
        <charset val="134"/>
        <scheme val="minor"/>
      </rPr>
      <t>随机选择a队或b队，使其暂时与boss联手进攻另一方，持续12s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同时召唤3个MG-42机枪（随从）到联手的队伍中的随机角色，在联手结束后，随从死亡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若随从位置不足，则不召唤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随从会和角色一起，变化仇恨目标</t>
    </r>
  </si>
  <si>
    <t>8能量</t>
  </si>
  <si>
    <t>无差别轰炸</t>
  </si>
  <si>
    <r>
      <rPr>
        <sz val="10"/>
        <color rgb="FF000000"/>
        <rFont val="宋体"/>
        <charset val="134"/>
        <scheme val="minor"/>
      </rPr>
      <t>对全场所有敌方角色，释放20个导弹，随机目标。每个导弹造成（10+100%攻击）的伤害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当boss血量到50%时，获得“丧心病狂”升级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丧心病狂：20枚导弹中，5枚必定命中场上最低血量的敌人</t>
    </r>
  </si>
  <si>
    <t>每个导弹的弹道应该是独立的，需要营造出一下子很多导弹飞出来的感觉</t>
  </si>
  <si>
    <t>1.随从有攻击防御，精神意志等四项数值，以及身份特性</t>
  </si>
  <si>
    <t>和角色一样，会攻击，会被攻击，会成为技能的对象，会有状态等</t>
  </si>
  <si>
    <t>2.随从依附在角色附近，不占有独立的格子，也无法获得任何词条，一个角色最多有三个随从，新随从顶替最老的</t>
  </si>
  <si>
    <t>3.当角色有随从的情况下被攻击，先以随从承受，按照随从的属性计算</t>
  </si>
  <si>
    <t>单次伤害要是杀死了随从，溢出伤害不再计算到角色身上</t>
  </si>
  <si>
    <t>4.在标记出来的情况下，所有随从会和其角色一起受到效果，具体见词条描述</t>
  </si>
  <si>
    <t>美术</t>
  </si>
  <si>
    <t>防御</t>
  </si>
  <si>
    <t>精神</t>
  </si>
  <si>
    <t>定位</t>
  </si>
  <si>
    <t>美术建议</t>
  </si>
  <si>
    <t>钗</t>
  </si>
  <si>
    <t>提升宿主的幸运</t>
  </si>
  <si>
    <t>器具</t>
  </si>
  <si>
    <t>20+5pet</t>
  </si>
  <si>
    <t>5+0.5pet</t>
  </si>
  <si>
    <t>5+2pet</t>
  </si>
  <si>
    <t>辅助</t>
  </si>
  <si>
    <t>庇护所</t>
  </si>
  <si>
    <t>攻击有20%概率治疗友方5+100%精神</t>
  </si>
  <si>
    <t>食物：强化宿主</t>
  </si>
  <si>
    <t>黑曜石</t>
  </si>
  <si>
    <t>宿主获得负面状态时，50%概率转移至黑曜石</t>
  </si>
  <si>
    <t>火箭锤</t>
  </si>
  <si>
    <t>使宿主的普通攻击有20%概率造成5s晕眩</t>
  </si>
  <si>
    <t>15+7pet</t>
  </si>
  <si>
    <t>7+2pet</t>
  </si>
  <si>
    <t>3+0.7pet</t>
  </si>
  <si>
    <t>3+0.3pet</t>
  </si>
  <si>
    <t>电池更换</t>
  </si>
  <si>
    <t>爱宠，每当得到增强，生命上限+5，防御+1</t>
  </si>
  <si>
    <t>生物</t>
  </si>
  <si>
    <t>器具：攻击特效，施加debuff</t>
  </si>
  <si>
    <t>蛇</t>
  </si>
  <si>
    <r>
      <rPr>
        <sz val="10"/>
        <color rgb="FF000000"/>
        <rFont val="宋体"/>
        <charset val="134"/>
        <scheme val="minor"/>
      </rPr>
      <t>攻击附带50%精神的伤害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属于攻击特效</t>
    </r>
  </si>
  <si>
    <t>7+1.5pet</t>
  </si>
  <si>
    <t>猫爪</t>
  </si>
  <si>
    <t>生物：战斗</t>
  </si>
  <si>
    <t>7+1pet</t>
  </si>
  <si>
    <t>侍卫</t>
  </si>
  <si>
    <t>每只友方随从使工蚁防御+1</t>
  </si>
  <si>
    <t>7+0.5pet</t>
  </si>
  <si>
    <t>祭品</t>
  </si>
  <si>
    <t>美味在其中</t>
  </si>
  <si>
    <t>闭幕，使宿主能量上限-1，持续本场战斗</t>
  </si>
  <si>
    <t>卷饼，手抓饼，煎饼之类的都可以，美术设计即可</t>
  </si>
  <si>
    <t>7+0.7pet</t>
  </si>
  <si>
    <t>爱宠，吞噬超出数量的随从，使宿主获得一层火热</t>
  </si>
  <si>
    <t>致幻</t>
  </si>
  <si>
    <t>闭幕，使宿主中毒，起舞，持续10s</t>
  </si>
  <si>
    <t>蛋</t>
  </si>
  <si>
    <t>30+5pet</t>
  </si>
  <si>
    <t>5+0.7pet</t>
  </si>
  <si>
    <r>
      <rPr>
        <sz val="10"/>
        <color rgb="FF000000"/>
        <rFont val="宋体"/>
        <charset val="134"/>
        <scheme val="minor"/>
      </rPr>
      <t>无法攻击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闭幕，在友方空位召唤1-2只生物随从</t>
    </r>
  </si>
  <si>
    <t>本体生命30%</t>
  </si>
  <si>
    <t>本体攻击30%</t>
  </si>
  <si>
    <t>本体防御30%</t>
  </si>
  <si>
    <t>本体精神30%</t>
  </si>
  <si>
    <t>继承本体各数值30%，不被视作随从</t>
  </si>
  <si>
    <t>随从的逻辑：</t>
  </si>
  <si>
    <t>1.随从是附属于宿主的，不能够独立出现</t>
  </si>
  <si>
    <t>2.每个宿主有一定的随从位置，超过数量的随从不会获得，随从位置是一项角色属性，可能会拓展</t>
  </si>
  <si>
    <t>3.每个随从是独立计算自身的状态的（之前的逻辑中有一些伤害转移，buff继承之类的，现在统一不要了）</t>
  </si>
  <si>
    <t>4.攻击随从还是宿主，是基于仇恨值来考量的，和角色用同一套逻辑进行处理</t>
  </si>
  <si>
    <t>闭幕：宿主的三维永久+1</t>
  </si>
  <si>
    <t>狱卒</t>
  </si>
  <si>
    <t>金发晶</t>
  </si>
  <si>
    <t>嘲讽</t>
  </si>
  <si>
    <t>猫头鹰</t>
  </si>
  <si>
    <t>MG-42机枪</t>
  </si>
  <si>
    <t>弹链</t>
  </si>
  <si>
    <t>攻击有20%概率额外攻击3次</t>
  </si>
  <si>
    <t xml:space="preserve"> </t>
  </si>
  <si>
    <t>时间分布</t>
  </si>
  <si>
    <t>从0s开始计数（单位：秒）</t>
  </si>
  <si>
    <t>（策划看）</t>
  </si>
  <si>
    <t>怪物火车</t>
  </si>
  <si>
    <t>开始时间</t>
  </si>
  <si>
    <t>间隔时间</t>
  </si>
  <si>
    <t>预期真实时间</t>
  </si>
  <si>
    <t>持续时间</t>
  </si>
  <si>
    <t>单局时长：</t>
  </si>
  <si>
    <t>1小时21分钟</t>
  </si>
  <si>
    <t>第一章</t>
  </si>
  <si>
    <r>
      <rPr>
        <sz val="10"/>
        <color rgb="FF000000"/>
        <rFont val="宋体"/>
        <charset val="134"/>
        <scheme val="minor"/>
      </rPr>
      <t>初始危机（1级）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此时只有一队</t>
    </r>
  </si>
  <si>
    <t>关卡数：</t>
  </si>
  <si>
    <t>8大关，每个大关约8轮次</t>
  </si>
  <si>
    <t>事件</t>
  </si>
  <si>
    <t>事件约10s</t>
  </si>
  <si>
    <t>卡牌数量：</t>
  </si>
  <si>
    <t>30张卡+16个卡牌改造</t>
  </si>
  <si>
    <t>固定危机（1级）</t>
  </si>
  <si>
    <t>战斗约15s</t>
  </si>
  <si>
    <t>全局Buff：</t>
  </si>
  <si>
    <t>8个</t>
  </si>
  <si>
    <t>两个事件</t>
  </si>
  <si>
    <t>套牌：</t>
  </si>
  <si>
    <t>6组，可选一主一副，每个套牌有一个主角</t>
  </si>
  <si>
    <t>固定危机（2级）</t>
  </si>
  <si>
    <t>游戏难度分级</t>
  </si>
  <si>
    <t>25级，在第3级时加入了一张负面卡</t>
  </si>
  <si>
    <t>三个事件</t>
  </si>
  <si>
    <t>Boss（3级）</t>
  </si>
  <si>
    <t>Boss约30s，战后约20s</t>
  </si>
  <si>
    <t>比较有意思的思路在于，卡牌初始阶段的机制，互动都很简单，但是通过改装可以变得互动性很强</t>
  </si>
  <si>
    <t>第二章</t>
  </si>
  <si>
    <t>1.法强，乘以段数，目标数</t>
  </si>
  <si>
    <t>固定危机（4级）</t>
  </si>
  <si>
    <t>包括攻击的横扫，连击</t>
  </si>
  <si>
    <t>2.触发，受到治疗，杀死单位，回合结束，受伤害，使用法术</t>
  </si>
  <si>
    <t>固定危机（5级）</t>
  </si>
  <si>
    <t>3.返回，使用完会回手</t>
  </si>
  <si>
    <t>Boss（6级）</t>
  </si>
  <si>
    <t>Boss约40s，战后约20s</t>
  </si>
  <si>
    <t>第三章</t>
  </si>
  <si>
    <t>固定危机（7级）</t>
  </si>
  <si>
    <t>固定危机（8级）</t>
  </si>
  <si>
    <t>Boss（9级）</t>
  </si>
  <si>
    <t>不计算结算相关</t>
  </si>
  <si>
    <t>结束</t>
  </si>
  <si>
    <t>稀有度分布</t>
  </si>
  <si>
    <t>1级关卡</t>
  </si>
  <si>
    <t>当前采用版本</t>
  </si>
  <si>
    <t>初始卡牌</t>
  </si>
  <si>
    <t>快速生长的</t>
  </si>
  <si>
    <t>坚如磐石的</t>
  </si>
  <si>
    <t>剧本书籍</t>
  </si>
  <si>
    <t>对应书本</t>
  </si>
  <si>
    <t>见词条表</t>
  </si>
  <si>
    <t>见文本表</t>
  </si>
  <si>
    <t>事件刷新：</t>
  </si>
  <si>
    <t>开始游戏后，每30s算做一轮，每轮事件将在对应位置刷新，数量随轮次而定</t>
  </si>
  <si>
    <t>一轮1个 二轮2个 三轮3个</t>
  </si>
  <si>
    <t>轮次在打败了boss后刷新，回到初始状态，重复1轮1个</t>
  </si>
  <si>
    <t>eventcount</t>
  </si>
  <si>
    <t>场地中可以刷新气泡的位置，将会在地图原型图中进行标注，</t>
  </si>
  <si>
    <t>当气泡位置存在纸球时，该位置不刷新</t>
  </si>
  <si>
    <t>每种事件的概率暂时没定，但可以留一个功能，来配置每种的概率，等实机体验了再调</t>
  </si>
  <si>
    <t>正常刷新</t>
  </si>
  <si>
    <t>当库里的角色都上场，或者已经确认死亡了，则不会再刷新</t>
  </si>
  <si>
    <t>重要事件</t>
  </si>
  <si>
    <t>每隔2轮，下一轮里固定包含1个重要事件</t>
  </si>
  <si>
    <t>重要事件不能通过其他方式出现</t>
  </si>
  <si>
    <t>场景是消耗型的，每出现一个，则减少一个名额，名额用完则不会再刷新</t>
  </si>
  <si>
    <t>每个boss对应了数个场景，即打败boss后，就有新的名额出现了</t>
  </si>
  <si>
    <t>每轮刷新最多出现1个场景</t>
  </si>
  <si>
    <t>事件消失：</t>
  </si>
  <si>
    <t>除重要事件以外的事件，气泡出现10s后消失</t>
  </si>
  <si>
    <t>重要事件出现15s后消失</t>
  </si>
  <si>
    <t>气泡在被触发时消失</t>
  </si>
  <si>
    <t>事件效果：</t>
  </si>
  <si>
    <t>选卡</t>
  </si>
  <si>
    <r>
      <rPr>
        <sz val="10"/>
        <color rgb="FFDE3C36"/>
        <rFont val="Helvetica"/>
        <charset val="134"/>
      </rPr>
      <t>游戏暂停</t>
    </r>
    <r>
      <rPr>
        <sz val="10"/>
        <color rgb="FF000000"/>
        <rFont val="Helvetica"/>
        <charset val="134"/>
      </rPr>
      <t>，进入词条获取环节（具体见细节文档-系统界面-词条获取环节）</t>
    </r>
  </si>
  <si>
    <t>timescale</t>
  </si>
  <si>
    <t>随机1个角色，3个随从</t>
  </si>
  <si>
    <t>游戏暂停，进入放置角色环节（具体见细节文档-系统界面-放置角色环节）</t>
  </si>
  <si>
    <t>是否要做成绑定半场的？</t>
  </si>
  <si>
    <t>玩家进行选择，让剧情和玩法走向不同方向</t>
  </si>
  <si>
    <t>实际包含的内容有：</t>
  </si>
  <si>
    <t>获取设定</t>
  </si>
  <si>
    <t>获取骰子，筛子可以刷新卡牌获取，角色获取，设定获取界面的内容</t>
  </si>
  <si>
    <t>根据词条的标签，获得定向类型的设定，提升其类型的出现概率</t>
  </si>
  <si>
    <t>删除库中某类标签的设定</t>
  </si>
  <si>
    <t>转移已有设定</t>
  </si>
  <si>
    <t>子弹时间，枪口不可控</t>
  </si>
  <si>
    <t>发射器在5s内，不受控地开火，连续发射词条，发射方向可以控制</t>
  </si>
  <si>
    <t>词条不需要花时间进行准备</t>
  </si>
  <si>
    <t>该半场角色，在一段时间内无法恢复或受到治疗</t>
  </si>
  <si>
    <t>给想挑战的玩家</t>
  </si>
  <si>
    <t>卡牌的交换，3选1</t>
  </si>
  <si>
    <t>每个效果需要单独设计，保证与文本的关联性</t>
  </si>
  <si>
    <t>以全局buff为主（全局buff的内容见细节文档-全局buff）</t>
  </si>
  <si>
    <t>对地形预制体的切换</t>
  </si>
  <si>
    <t>美术表现：</t>
  </si>
  <si>
    <t>每种不同的事件，可以是一个中间有图标的气泡，且颜色不同</t>
  </si>
  <si>
    <t>其中重要事件可大一些</t>
  </si>
  <si>
    <t>需要做它的：</t>
  </si>
  <si>
    <t>普通状态</t>
  </si>
  <si>
    <t>破裂动画</t>
  </si>
  <si>
    <t>飘字</t>
  </si>
  <si>
    <t>字的颜色，跟随其气泡颜色，且字体采用通用的飘字字体即可</t>
  </si>
  <si>
    <t>参考效果</t>
  </si>
  <si>
    <t>有一段可让玩家选择的分支剧情，根据选择方向，给玩家效果，其内容不仅包含对于战斗的提升，还有如预备槽，弹射机制，机关，天赋获取与随机，角色获取等各种综合内容</t>
  </si>
  <si>
    <t>其他操作</t>
  </si>
  <si>
    <t>选择天赋，选择角色，选择卡牌等，进行重掷的机会</t>
  </si>
  <si>
    <t>根据词条的标签，获得定向类型的buff，提升其类型的出现概率</t>
  </si>
  <si>
    <t>删除库中某类标签的buff</t>
  </si>
  <si>
    <t>转移已有buff</t>
  </si>
  <si>
    <t>建造次数</t>
  </si>
  <si>
    <t>技能效果</t>
  </si>
  <si>
    <t>基础墙体1</t>
  </si>
  <si>
    <t>赛博朋克</t>
  </si>
  <si>
    <t>基础的墙体，合理即可</t>
  </si>
  <si>
    <t>基础墙体2</t>
  </si>
  <si>
    <t>基础墙体3</t>
  </si>
  <si>
    <t>通用1</t>
  </si>
  <si>
    <t>受到撞击时，使纸团加速</t>
  </si>
  <si>
    <t>有弹力的东西</t>
  </si>
  <si>
    <t>通用2</t>
  </si>
  <si>
    <t>受到撞击时，墙体消失5s</t>
  </si>
  <si>
    <t>可能是快坏了的广告牌，发射出来的投影，撞一下就没有投影了</t>
  </si>
  <si>
    <t>通用3</t>
  </si>
  <si>
    <t>受到撞击时，周围5码内的角色恢复5生命</t>
  </si>
  <si>
    <t>治疗广告牌，比如吃饭相关的，比如火锅</t>
  </si>
  <si>
    <t>通用4</t>
  </si>
  <si>
    <t>周围3码内的角色，嘲讽等级-1</t>
  </si>
  <si>
    <t>能体现隐藏相关的广告牌，比如旅馆</t>
  </si>
  <si>
    <t>通用5</t>
  </si>
  <si>
    <t>被破坏时作者获得形容词“可回收的”</t>
  </si>
  <si>
    <t>可能是垃圾桶，带有可回收标志</t>
  </si>
  <si>
    <t>通用6</t>
  </si>
  <si>
    <t>周围3码内的角色，嘲讽等级+1</t>
  </si>
  <si>
    <t>容易暴露自身的广告牌，比如游戏厅，歌舞伎厅，或者风月场所</t>
  </si>
  <si>
    <t>通用7</t>
  </si>
  <si>
    <t>受到撞击时，周围3码内的角色获得1能量</t>
  </si>
  <si>
    <t>能量广告牌，比如饮料</t>
  </si>
  <si>
    <t>通用8</t>
  </si>
  <si>
    <t>被破坏时作者获得名词“礼物”*5</t>
  </si>
  <si>
    <t>disco灯球</t>
  </si>
  <si>
    <t>通用9</t>
  </si>
  <si>
    <t>被破坏时3码内随机角色获得名词“义肢”</t>
  </si>
  <si>
    <t>损坏的机械歌舞伎</t>
  </si>
  <si>
    <t>通用10</t>
  </si>
  <si>
    <t>被撞击时移动</t>
  </si>
  <si>
    <t>会移动的东西</t>
  </si>
  <si>
    <t>奇观1</t>
  </si>
  <si>
    <t>5码内的角色击杀时获得崇拜*1</t>
  </si>
  <si>
    <t>类似战斗纪念碑，或者是竞技场里解说员所在的高塔</t>
  </si>
  <si>
    <t>奇观2</t>
  </si>
  <si>
    <t>每受到10次撞击，使5码内的角色获得活力*1</t>
  </si>
  <si>
    <t>大型广告女郎的全息投影</t>
  </si>
  <si>
    <t>奇观3</t>
  </si>
  <si>
    <t>食物词条撞击时会被吞噬，并使5码内的角色获得火热*1</t>
  </si>
  <si>
    <t>奇观4</t>
  </si>
  <si>
    <t>被词条撞击时发生爆炸</t>
  </si>
  <si>
    <t>可能是能量感很强的能源，或者是熔炉一样的地方，感觉会一碰就炸裂</t>
  </si>
  <si>
    <r>
      <rPr>
        <sz val="10"/>
        <color rgb="FF000000"/>
        <rFont val="宋体"/>
        <charset val="134"/>
        <scheme val="minor"/>
      </rPr>
      <t>包装上：这是这次写作的设定，也就是类似世界观设定之类的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玩法上：全部效果都是全局生效，且不可逆转，主要为弹射机制，buff等关键基础要素的增强和改变</t>
    </r>
  </si>
  <si>
    <t>品质</t>
  </si>
  <si>
    <t>标签</t>
  </si>
  <si>
    <t>机制描述与备注</t>
  </si>
  <si>
    <t>实现优先级</t>
  </si>
  <si>
    <t>息息相通</t>
  </si>
  <si>
    <t>平庸</t>
  </si>
  <si>
    <t>弹射</t>
  </si>
  <si>
    <t>通感词条的持续时间翻倍</t>
  </si>
  <si>
    <t>全场影响</t>
  </si>
  <si>
    <t>高</t>
  </si>
  <si>
    <t>妙语连珠</t>
  </si>
  <si>
    <t>排比会让词条分裂成4个，而非3个</t>
  </si>
  <si>
    <t>一石二鸟</t>
  </si>
  <si>
    <t>递进词条每次撞击墙体，会视作撞击2次</t>
  </si>
  <si>
    <t>浅显明了</t>
  </si>
  <si>
    <t>暗喻仅需要2次撞击即会揭晓</t>
  </si>
  <si>
    <t>以讹传讹</t>
  </si>
  <si>
    <t>夸张传播次数+1</t>
  </si>
  <si>
    <t>雪上加霜</t>
  </si>
  <si>
    <t>巧思</t>
  </si>
  <si>
    <t>异常</t>
  </si>
  <si>
    <t>敌方身上的减益状态可叠加更多次</t>
  </si>
  <si>
    <r>
      <rPr>
        <sz val="10"/>
        <color rgb="FF000000"/>
        <rFont val="宋体"/>
        <charset val="134"/>
        <scheme val="minor"/>
      </rPr>
      <t>受影响的为下方图片中，可叠加次数为2的buff，次数改为3</t>
    </r>
    <r>
      <rPr>
        <sz val="10"/>
        <color rgb="FF000000"/>
        <rFont val="宋体"/>
        <charset val="134"/>
        <scheme val="minor"/>
      </rPr>
      <t xml:space="preserve"> </t>
    </r>
  </si>
  <si>
    <t>低</t>
  </si>
  <si>
    <t>可能是参考图的箭头反过来</t>
  </si>
  <si>
    <t>势大力沉</t>
  </si>
  <si>
    <t>攻击特效</t>
  </si>
  <si>
    <t>我方生命超过300的角色，攻击附带5%最大生命值的伤害</t>
  </si>
  <si>
    <t>谋定后动</t>
  </si>
  <si>
    <t>能量 追击</t>
  </si>
  <si>
    <t>我方角色持有的动词中，能量最高的动词，能量上限+4，释放后追击一次相同技能</t>
  </si>
  <si>
    <t>能量最高是指总能量</t>
  </si>
  <si>
    <t>可能是一个锦囊，里面画了一个问号</t>
  </si>
  <si>
    <t>超频冲击</t>
  </si>
  <si>
    <t>我方角色每拥有1能量点，造成的最终伤害+3%</t>
  </si>
  <si>
    <t>设计思路：多拿大技能，需要更多低品质的高能量技能，不要将品质与能量绑定</t>
  </si>
  <si>
    <t>能量缓冲</t>
  </si>
  <si>
    <t>我方角色每拥有1能量点，受到的最终伤害-5%</t>
  </si>
  <si>
    <t>可能是一个外围的护罩，里面是星星表示能量</t>
  </si>
  <si>
    <t>眉飞色舞</t>
  </si>
  <si>
    <t>鬼才</t>
  </si>
  <si>
    <t>我方“活力”提供的能量+1</t>
  </si>
  <si>
    <t>可能是一个小丑的脸</t>
  </si>
  <si>
    <t>幻象的生命值继承比提升至50%</t>
  </si>
  <si>
    <t>己方闭幕额外触发一次</t>
  </si>
  <si>
    <t>每次战斗中，己方召唤的前5个随从获得复活</t>
  </si>
  <si>
    <t>风驰电掣</t>
  </si>
  <si>
    <t>追击</t>
  </si>
  <si>
    <t>我方角色每次触发追击，获得10s“火热”</t>
  </si>
  <si>
    <t>可能是一个龙卷风</t>
  </si>
  <si>
    <t>以逸待劳</t>
  </si>
  <si>
    <t>我方角色每获取1能量，恢复3%最大生命</t>
  </si>
  <si>
    <t>设计思路：有提升的空间，强化能量点的概念，联动活力buff</t>
  </si>
  <si>
    <t>酒后余兴</t>
  </si>
  <si>
    <t>我方角色每释放4个动词，获得7s“诗情”和“锐利”</t>
  </si>
  <si>
    <t>乘胜追击</t>
  </si>
  <si>
    <t>我方角色每释放4个动词，下次动词追击一次相同技能</t>
  </si>
  <si>
    <t>额外释放的动词也计算在同类型buff的次数计算中</t>
  </si>
  <si>
    <t>硕鼠硕鼠</t>
  </si>
  <si>
    <t>老鼠基于双方名词数之差（老鼠和目标），额外造成差值*5%伤害</t>
  </si>
  <si>
    <t>增伤最低为0，即只有正面效果</t>
  </si>
  <si>
    <t>饮酒乐甚</t>
  </si>
  <si>
    <t>我方精神超过50的角色，自身和随从的攻击额外造成5精神伤害</t>
  </si>
  <si>
    <t>才思泉涌</t>
  </si>
  <si>
    <r>
      <rPr>
        <sz val="10"/>
        <color rgb="FF000000"/>
        <rFont val="宋体"/>
        <charset val="134"/>
        <scheme val="minor"/>
      </rPr>
      <t>蓄能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诗篇</t>
    </r>
  </si>
  <si>
    <t>角色获得诗篇时获得活力*2</t>
  </si>
  <si>
    <t>仙寿恒昌</t>
  </si>
  <si>
    <t>获得一个通灵宝玉，本局游戏中所有的通灵宝玉将转移30%伤害</t>
  </si>
  <si>
    <t>玩家牌库获得一个通灵宝玉</t>
  </si>
  <si>
    <t>诗篇</t>
  </si>
  <si>
    <t>每次战斗结束时，将角色身上每10个花瓣转化为1个诗篇</t>
  </si>
  <si>
    <t>结算顺序会晚于葬花的被动</t>
  </si>
  <si>
    <t>葬花聚魂</t>
  </si>
  <si>
    <t>当我方角色倒下时，在我方随机出现花瓣</t>
  </si>
  <si>
    <t>数量为1-10之间，先随机出数量，再随机分配给角色</t>
  </si>
  <si>
    <t>落花时节</t>
  </si>
  <si>
    <t>每2s，随机角色获得1花瓣</t>
  </si>
  <si>
    <t>海棠春睡</t>
  </si>
  <si>
    <t>林黛玉每拥有50花瓣，她拥有动词中的一个，减少1能量上限，最少为1</t>
  </si>
  <si>
    <t>当动词换新的了，这个状态也会实时更新</t>
  </si>
  <si>
    <t>3.18修改</t>
  </si>
  <si>
    <t>残荷雨声</t>
  </si>
  <si>
    <t>蓄能</t>
  </si>
  <si>
    <t>林黛玉拥有的动词释放所需能量+1，其中能量最高的动词，获得能量的速度翻倍</t>
  </si>
  <si>
    <r>
      <rPr>
        <sz val="10"/>
        <color rgb="FF000000"/>
        <rFont val="宋体"/>
        <charset val="134"/>
        <scheme val="minor"/>
      </rPr>
      <t>包括活力提供的能量也会翻倍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包括审判提供的能量也加</t>
    </r>
  </si>
  <si>
    <t>金玉满堂</t>
  </si>
  <si>
    <t>【角色】王熙凤获得的名词和形容词，有25%概率视作获得两次</t>
  </si>
  <si>
    <t>生存技巧</t>
  </si>
  <si>
    <t>我方角色每拥有20点防御，角色与其随从的生命回复+3</t>
  </si>
  <si>
    <t>紧急救援</t>
  </si>
  <si>
    <t>我方低于30%血量的角色或随从，受到的治疗提升50%</t>
  </si>
  <si>
    <t>皮毛增厚</t>
  </si>
  <si>
    <t>我方随从获得10防御，30生命</t>
  </si>
  <si>
    <t>园区规划</t>
  </si>
  <si>
    <t>我方随从的生命上限+50%，四维+10%，混养笼翻倍</t>
  </si>
  <si>
    <t>即，混养笼生命上限+200%，四维+100%</t>
  </si>
  <si>
    <t>类似这种，几个方块，道路什么的拼一下的几何形体，让人感觉像地图就好，不需要图标UI什么的</t>
  </si>
  <si>
    <t>动物乐园</t>
  </si>
  <si>
    <t>角色拥有的每个随从，降低1点激活活力所需的空缺能量</t>
  </si>
  <si>
    <t>具体见活力，降低的是激活活力设置的门槛</t>
  </si>
  <si>
    <t>动物专家</t>
  </si>
  <si>
    <t>【角色】【随从】饲养员造成的治疗对随从翻倍</t>
  </si>
  <si>
    <t>4.25修改</t>
  </si>
  <si>
    <t>食谱优化</t>
  </si>
  <si>
    <t>【角色】【蓄能】饲养员普通攻击触发喂食的概率提升至50%</t>
  </si>
  <si>
    <t>角色原本的技能改了</t>
  </si>
  <si>
    <t>可能是两个食物，一个是饲料碗，一个是水果，然后将箭头从饲料碗指向水果</t>
  </si>
  <si>
    <t>同生共死</t>
  </si>
  <si>
    <t>轮回</t>
  </si>
  <si>
    <t>我方角色可以共享相邻队友的轮回次数</t>
  </si>
  <si>
    <t>也就是可以使用相邻队友的轮回buff，使用了也是正常消耗次数</t>
  </si>
  <si>
    <t>可能是两个人形，共享爱心，或者是永生十字</t>
  </si>
  <si>
    <t>休养生息</t>
  </si>
  <si>
    <t>轮回后额外恢复我方角色30%的血量</t>
  </si>
  <si>
    <t>遗产转让</t>
  </si>
  <si>
    <t>我方角色获得：闭幕，随机将携带的1个名词永久复制给队友</t>
  </si>
  <si>
    <t>也就是死亡时会触发该效果</t>
  </si>
  <si>
    <t>可能是一张遗嘱单，旁边放一些黄金</t>
  </si>
  <si>
    <t>哀转久绝</t>
  </si>
  <si>
    <t>我方角色获得：闭幕，随机2名敌方角色获得10s“沮丧”</t>
  </si>
  <si>
    <t>群情激奋</t>
  </si>
  <si>
    <t>闭幕也视作开幕</t>
  </si>
  <si>
    <t>该队伍的闭幕，也会同样通过开幕的方式进行触发</t>
  </si>
  <si>
    <t>可能类似这种构图，但是手上是握拳，或者抓着武器</t>
  </si>
  <si>
    <t>聚灵奇术</t>
  </si>
  <si>
    <t>【角色】【轮回】木乃伊每次轮回，攻击+3%，防御+6%</t>
  </si>
  <si>
    <t>生死在握</t>
  </si>
  <si>
    <t>【角色】【轮回】阿努比斯的队友获得与触发轮回时，阿努比斯与其都会获得30生命</t>
  </si>
  <si>
    <r>
      <rPr>
        <sz val="10"/>
        <color rgb="FF000000"/>
        <rFont val="宋体"/>
        <charset val="134"/>
        <scheme val="minor"/>
      </rPr>
      <t>获得时算一次，成功触发再算一次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不算阿努比斯自身的轮回</t>
    </r>
  </si>
  <si>
    <t>主人命令</t>
  </si>
  <si>
    <t>敌方被情迷的角色，攻击有30%概率造成5s随机负面状态</t>
  </si>
  <si>
    <t>这里的对象不包括中了情迷的奶妈，因为奶妈是治疗的</t>
  </si>
  <si>
    <t>病入膏肓</t>
  </si>
  <si>
    <t>敌方每拥有3层减益状态，受到的伤害+10%</t>
  </si>
  <si>
    <t>每种算作1，每种的每层也算做1，达到3则生效，可叠加</t>
  </si>
  <si>
    <t>吾之爱犬</t>
  </si>
  <si>
    <t>敌方被情迷的角色攻击速度+50%，且无视“沮丧”</t>
  </si>
  <si>
    <t>角色必须进行攻击，应当排除各种反制因素</t>
  </si>
  <si>
    <t>可以强调一下狗是坐下的，以及有绳子牵着</t>
  </si>
  <si>
    <t>情迷之雾</t>
  </si>
  <si>
    <t>敌方所有减益状态的时间+1s，情迷+2s</t>
  </si>
  <si>
    <t>可与流行病学中，同类词条进行叠加</t>
  </si>
  <si>
    <t>可能是云雾上有个爱心</t>
  </si>
  <si>
    <t>爱意泛滥</t>
  </si>
  <si>
    <t>敌方情迷结束后，额外进行一次传播，持续3s</t>
  </si>
  <si>
    <t>可能是多个爱心</t>
  </si>
  <si>
    <t>索多玛之女</t>
  </si>
  <si>
    <t>【角色】【情迷】莎乐美攻击意志低于20的角色，有30%概率造成2s情迷</t>
  </si>
  <si>
    <t>落井下石</t>
  </si>
  <si>
    <t>高频</t>
  </si>
  <si>
    <t>【角色】【高频】失恋对获得沮丧的敌人，追击一次“心碎”</t>
  </si>
  <si>
    <t>追击的技能，也视作正常技能，会被【高频】类词条计数</t>
  </si>
  <si>
    <t>振幅平稳</t>
  </si>
  <si>
    <t>我方每层共振生命上限+10</t>
  </si>
  <si>
    <t>负负得正</t>
  </si>
  <si>
    <t>异常免疫</t>
  </si>
  <si>
    <t>共振也被视作，可以抵消负面状态，并且额外为角色恢复20生命</t>
  </si>
  <si>
    <t>至少需要两个人才能触发，内置20s的cd</t>
  </si>
  <si>
    <t>枯木逢春</t>
  </si>
  <si>
    <t>全场角色每成功消除一种负面状态，随机出现10个花瓣</t>
  </si>
  <si>
    <r>
      <rPr>
        <sz val="10"/>
        <color rgb="FF000000"/>
        <rFont val="宋体"/>
        <charset val="134"/>
        <scheme val="minor"/>
      </rPr>
      <t>全场影响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花瓣随机出现在场上的角色身上</t>
    </r>
  </si>
  <si>
    <t>可能就是一个树干上发芽</t>
  </si>
  <si>
    <t>全波段</t>
  </si>
  <si>
    <t>次声波</t>
  </si>
  <si>
    <t>全场共振从4层计算一次，改为3层计算一次</t>
  </si>
  <si>
    <t>可能是一个圆形，中间有一个振幅不大的波动</t>
  </si>
  <si>
    <t>化学极乐</t>
  </si>
  <si>
    <t>每层“改造”提供5%攻速提升</t>
  </si>
  <si>
    <t>人性尚存</t>
  </si>
  <si>
    <t>独特</t>
  </si>
  <si>
    <t>我方“改造”不再减少生命上限</t>
  </si>
  <si>
    <t>不会因“改造”的百分比，减少至10以下</t>
  </si>
  <si>
    <t>可能是一个人形，内心有个空洞，里面有颗心</t>
  </si>
  <si>
    <t>尖端医疗</t>
  </si>
  <si>
    <t>拥有“卓越性能”的我方角色，生命上限+150</t>
  </si>
  <si>
    <t>每个角色最多只加一次</t>
  </si>
  <si>
    <t>枪支泛滥</t>
  </si>
  <si>
    <t>我方角色每使用6个动词，额外追击一次枪击</t>
  </si>
  <si>
    <t>每个角色的释放次数独立计算</t>
  </si>
  <si>
    <t>虚拟生命力</t>
  </si>
  <si>
    <t>我方随从死亡时，为宿主提供1能量</t>
  </si>
  <si>
    <t>可能是一个人形，加上一个扳手的角标之类</t>
  </si>
  <si>
    <t>智慧核心</t>
  </si>
  <si>
    <t>全场每层“卓越性能”使角色攻击+10%</t>
  </si>
  <si>
    <t>类似这种，就是开启了自瞄，眼罩是有科技的</t>
  </si>
  <si>
    <t>3.16新增</t>
  </si>
  <si>
    <t>神经紊乱</t>
  </si>
  <si>
    <t>全场每层“改造”有5%概率让角色不分敌我地随机攻击</t>
  </si>
  <si>
    <t>全场影响，这个概率是每个角色计算自己身上的改造层数</t>
  </si>
  <si>
    <t>敲骨食髓</t>
  </si>
  <si>
    <t>【角色】垄断公司造成技能伤害的15%，恢复自身与随从的生命</t>
  </si>
  <si>
    <t>苛捐杂税</t>
  </si>
  <si>
    <t>【角色】每当敌方释放动词，垄断公司对其有30%概率造成一次伤害为20%的普通攻击，附带攻击特效</t>
  </si>
  <si>
    <t>税务单，钱相关的</t>
  </si>
  <si>
    <t>要害侦测</t>
  </si>
  <si>
    <t>狄卡德每次攻击的攻击特效，有30%概率翻倍，5%概率变为4倍</t>
  </si>
  <si>
    <t>这里翻倍的不止是狄卡德本身的特性，还包括狄卡德获得的其他可能的攻击特效</t>
  </si>
  <si>
    <t>可能外圈是一个心形，中间是瞄准</t>
  </si>
  <si>
    <t>手术准备</t>
  </si>
  <si>
    <t>角色每2次释放动词，都会让下次攻击变成真实伤害</t>
  </si>
  <si>
    <t>慢性炎症</t>
  </si>
  <si>
    <t>所有敌方角色的减益状态的时间+1s，患病+4s</t>
  </si>
  <si>
    <t>并发症</t>
  </si>
  <si>
    <t>当敌方某角色减益状态共有5层时，获得“患病”*3，持续20s</t>
  </si>
  <si>
    <t>每种的每层，都算1层</t>
  </si>
  <si>
    <t>免疫系统</t>
  </si>
  <si>
    <t>当我方角色受到治疗时，有20%的概率获得1层</t>
  </si>
  <si>
    <r>
      <rPr>
        <sz val="10"/>
        <color rgb="FF000000"/>
        <rFont val="宋体"/>
        <charset val="134"/>
        <scheme val="minor"/>
      </rPr>
      <t>持续性的治疗，只算开始的第一次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持续10s</t>
    </r>
  </si>
  <si>
    <t>放血疗法</t>
  </si>
  <si>
    <t>使敌方角色的某项减益状态达到10层时引爆，消除其身上所有减益状态，每层造成其3%自身生命的伤害</t>
  </si>
  <si>
    <t>这里的第一个减益状态是指具体一类，如迟钝；第二个减益状态是指，其身上所有的debuff，包含各种类别</t>
  </si>
  <si>
    <t>可能是一个心形有伤口，向下滴血</t>
  </si>
  <si>
    <t>蚁群筑墙</t>
  </si>
  <si>
    <t>随从的生命上限+10%，工蚁的生命上限+20%</t>
  </si>
  <si>
    <t>印刻效应</t>
  </si>
  <si>
    <t>宿主释放技能时，随从有50%概率追击一次攻击，附带攻击特效</t>
  </si>
  <si>
    <t>这个挺适合的，可以考虑精心呵护重新设计一个</t>
  </si>
  <si>
    <t>敌袭信号</t>
  </si>
  <si>
    <r>
      <rPr>
        <sz val="10"/>
        <color rgb="FF000000"/>
        <rFont val="宋体"/>
        <charset val="134"/>
        <scheme val="minor"/>
      </rPr>
      <t>闭幕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随从</t>
    </r>
  </si>
  <si>
    <t>当本场战斗内己方随从死亡10个时，本场战斗所有随从攻击速度+50%</t>
  </si>
  <si>
    <t>持续10s</t>
  </si>
  <si>
    <t>蚁命抵命</t>
  </si>
  <si>
    <r>
      <rPr>
        <sz val="10"/>
        <color rgb="FF000000"/>
        <rFont val="宋体"/>
        <charset val="134"/>
        <scheme val="minor"/>
      </rPr>
      <t>闭幕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轮回</t>
    </r>
  </si>
  <si>
    <t>当角色倒下时，吞噬3只友方工蚁使其轮回</t>
  </si>
  <si>
    <t>充分利用</t>
  </si>
  <si>
    <t>闭幕，当随从死亡时，宿主在本次战斗中获得其一半生命上限</t>
  </si>
  <si>
    <t>可能是这个循环的外圈，然后中间是某个资源什么的</t>
  </si>
  <si>
    <t>精心呵护</t>
  </si>
  <si>
    <t>【角色】由贝洛姬·姬妮孵化出的工蚁，生命上限+30</t>
  </si>
  <si>
    <t>比如贝洛姬·姬妮普通攻击，或者技能，孵化了队友的虫卵</t>
  </si>
  <si>
    <t>可能是照顾蛋，或者照顾小孩</t>
  </si>
  <si>
    <t>姬妮肽霉</t>
  </si>
  <si>
    <t>【角色】【高频】贝洛姬·姬妮每次释放动词，治疗一名友方0.2*意志</t>
  </si>
  <si>
    <t>贝洛姬·姬妮的剪影，加上一些回血的十字</t>
  </si>
  <si>
    <t>美术-视觉分类</t>
  </si>
  <si>
    <t>机制描述（对程序）</t>
  </si>
  <si>
    <t>最大可叠加次数</t>
  </si>
  <si>
    <t>回合结束保留buff</t>
  </si>
  <si>
    <t>特殊状态</t>
  </si>
  <si>
    <t>增益状态</t>
  </si>
  <si>
    <t>负面状态</t>
  </si>
  <si>
    <t>纸面效果</t>
  </si>
  <si>
    <t>介绍文本（对玩家）</t>
  </si>
  <si>
    <r>
      <rPr>
        <sz val="10"/>
        <color rgb="FF000000"/>
        <rFont val="宋体"/>
        <charset val="134"/>
        <scheme val="minor"/>
      </rPr>
      <t>特殊状态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获取途径仅为对应机制</t>
    </r>
  </si>
  <si>
    <t>精神buff</t>
  </si>
  <si>
    <t>起舞</t>
  </si>
  <si>
    <r>
      <rPr>
        <sz val="10"/>
        <color rgb="FF000000"/>
        <rFont val="宋体"/>
        <charset val="134"/>
        <scheme val="minor"/>
      </rPr>
      <t>攻击目标+3，普通攻击伤害降低70%，附带攻击特效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PS：仅降低普通攻击的伤害，攻击特效不改变伤害</t>
    </r>
  </si>
  <si>
    <t>强</t>
  </si>
  <si>
    <t>普通攻击攻击所有敌人，伤害降低70%，附带攻击效果</t>
  </si>
  <si>
    <t>被撞击时，提升5%随从攻击速度，持续本场战斗</t>
  </si>
  <si>
    <t>无限</t>
  </si>
  <si>
    <t>本场战斗</t>
  </si>
  <si>
    <t>被撞击时，有概率给角色所有动词提供1能量</t>
  </si>
  <si>
    <r>
      <rPr>
        <sz val="10"/>
        <color rgb="FF000000"/>
        <rFont val="宋体"/>
        <charset val="134"/>
        <scheme val="minor"/>
      </rPr>
      <t>10层崇拜：战斗结束时，每个奇观为角色提供崇拜*1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20层崇拜：战斗结束时，杀死自身的所有随从，每个提供10奇观完成度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30层崇拜：战斗结束时，获得随机奇观蓝图*1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50层崇拜：获得飞升</t>
    </r>
  </si>
  <si>
    <t>50</t>
  </si>
  <si>
    <t>物理buff</t>
  </si>
  <si>
    <t>动词伤害+10</t>
  </si>
  <si>
    <t>攻击速度+10%</t>
  </si>
  <si>
    <t>花瓣（红楼梦）</t>
  </si>
  <si>
    <t>提升1%能量恢复速度</t>
  </si>
  <si>
    <t>弱</t>
  </si>
  <si>
    <t>本次战斗内提升3生命上限</t>
  </si>
  <si>
    <t>精神+3，永久保留</t>
  </si>
  <si>
    <t>永久</t>
  </si>
  <si>
    <t>精神+10，永久保留</t>
  </si>
  <si>
    <t>恢复生存buff</t>
  </si>
  <si>
    <t>改造（仿生人会梦见电子羊吗）</t>
  </si>
  <si>
    <r>
      <rPr>
        <sz val="10"/>
        <color rgb="FF000000"/>
        <rFont val="宋体"/>
        <charset val="134"/>
        <scheme val="minor"/>
      </rPr>
      <t>每层使角色生命上限-2，攻击+1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5层改造：永久获得攻击+5，防御+5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15层改造：开幕，获得电子羊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25层改造：攻击特效伤害+10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45层改造：获得飞升</t>
    </r>
  </si>
  <si>
    <t>45</t>
  </si>
  <si>
    <t>减少1%生命上限，永久保留，每5层获得随机一种“飞升”</t>
  </si>
  <si>
    <t>物理debuff</t>
  </si>
  <si>
    <r>
      <rPr>
        <sz val="10"/>
        <color rgb="FF000000"/>
        <rFont val="宋体"/>
        <charset val="134"/>
        <scheme val="minor"/>
      </rPr>
      <t>在敌人能攻击该角色时，优先以该角色为目标。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情况举例：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1.敌人当前的攻击目标为队友，嘲讽后，会先攻击有嘲讽的这个角色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2.在boss等中立敌人出现时，a队与b对不会对对方有嘲讽的角色攻击。即不在这个阶段视作对方为敌人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3.如果一个角色嘲讽了，另一个其队友在其之后嘲讽了，敌人们会一开始攻击第一个，释放后变为攻击第二个。状态会被第二个更新</t>
    </r>
  </si>
  <si>
    <t>吸引敌人的攻击</t>
  </si>
  <si>
    <t>共振（水晶能量疗愈）</t>
  </si>
  <si>
    <r>
      <rPr>
        <sz val="10"/>
        <color rgb="FF000000"/>
        <rFont val="宋体"/>
        <charset val="134"/>
        <scheme val="minor"/>
      </rPr>
      <t>被撞击时，在本回合内随机属性提升1点，撞击会同时影响到相邻角色的共振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提升的效果是本局内，这个buff本身也是本局内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这个buff的相邻目标，是无视阵营进行共享的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相邻是需要具体配置的</t>
    </r>
  </si>
  <si>
    <t>被撞击5次后，在本局内全属性提升1点，撞击会同时影响到相邻角色的共振</t>
  </si>
  <si>
    <t>轮回（埃及神话）</t>
  </si>
  <si>
    <r>
      <rPr>
        <sz val="10"/>
        <color rgb="FFBFBFBF"/>
        <rFont val="宋体"/>
        <charset val="134"/>
        <scheme val="minor"/>
      </rPr>
      <t>随从死亡后复活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新复活的随从是直接读表重新生成一个，所有之前身上的buff都不继承</t>
    </r>
  </si>
  <si>
    <t>随从倒下时轮回并恢复30%生命</t>
  </si>
  <si>
    <t>精神debuff</t>
  </si>
  <si>
    <t>情迷（莎乐美）</t>
  </si>
  <si>
    <t>优先攻击友方，结束后恢复</t>
  </si>
  <si>
    <t>因背叛而攻击友方</t>
  </si>
  <si>
    <t>美术见锐利</t>
  </si>
  <si>
    <t>飞升</t>
  </si>
  <si>
    <t>物理提升</t>
  </si>
  <si>
    <t>攻击+20%，永久保留</t>
  </si>
  <si>
    <t>美术见坚实</t>
  </si>
  <si>
    <t>法术提升</t>
  </si>
  <si>
    <t>美术见治愈</t>
  </si>
  <si>
    <t>随从提升</t>
  </si>
  <si>
    <t>生命恢复+20，永久保留</t>
  </si>
  <si>
    <t>爆炸</t>
  </si>
  <si>
    <r>
      <rPr>
        <sz val="10"/>
        <color rgb="FF000000"/>
        <rFont val="宋体"/>
        <charset val="134"/>
        <scheme val="minor"/>
      </rPr>
      <t>对范围内所有角色，随从，墙体同时造成15+25%攻击的伤害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词条弹射效果中也有一个同名效果，对玩家而言是相同的东西，但是具体数值和实现上需要分开两套实现</t>
    </r>
  </si>
  <si>
    <t>电弧</t>
  </si>
  <si>
    <r>
      <rPr>
        <sz val="10"/>
        <color rgb="FF000000"/>
        <rFont val="宋体"/>
        <charset val="134"/>
        <scheme val="minor"/>
      </rPr>
      <t>造成会在敌方角色，随从，墙体之间进行多次跳跃的伤害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第一次20+25%攻击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第二次10+15%攻击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第三次5+5%攻击</t>
    </r>
  </si>
  <si>
    <t>锐利</t>
  </si>
  <si>
    <t>攻击+20%</t>
  </si>
  <si>
    <t>治愈</t>
  </si>
  <si>
    <t>生命恢复+10</t>
  </si>
  <si>
    <t>空灵</t>
  </si>
  <si>
    <t>生命恢复+3，消除自身来抵消一层“负面状态”</t>
  </si>
  <si>
    <t>消除自身，抵消一层“负面状态”</t>
  </si>
  <si>
    <t>中毒</t>
  </si>
  <si>
    <t>每秒受到3点物理伤害</t>
  </si>
  <si>
    <t>每秒受到3伤害，受治疗减少10%</t>
  </si>
  <si>
    <t>意乱</t>
  </si>
  <si>
    <r>
      <rPr>
        <sz val="10"/>
        <color rgb="FF000000"/>
        <rFont val="宋体"/>
        <charset val="134"/>
        <scheme val="minor"/>
      </rPr>
      <t>攻击速度降低-20%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持有意乱状态时每3s进行一次检测，10%概率消除自身并陷入3s”情迷“，若为2层意乱，则情迷概率为20%，概率加算叠加</t>
    </r>
  </si>
  <si>
    <t>按时间</t>
  </si>
  <si>
    <t>攻速-20%，期间有概率被情迷</t>
  </si>
  <si>
    <t>晕眩</t>
  </si>
  <si>
    <r>
      <rPr>
        <sz val="10"/>
        <color rgb="FF000000"/>
        <rFont val="宋体"/>
        <charset val="134"/>
        <scheme val="minor"/>
      </rPr>
      <t>无法攻击，无法执行动词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可以获得能量，但如果技能就绪了，暂时先不释放，等晕眩结束了才可以放，对应的能量也先攒着保持满的状态</t>
    </r>
  </si>
  <si>
    <t>无法行动</t>
  </si>
  <si>
    <t>患病（流行病学）</t>
  </si>
  <si>
    <r>
      <rPr>
        <sz val="10"/>
        <color rgb="FF000000"/>
        <rFont val="宋体"/>
        <charset val="134"/>
        <scheme val="minor"/>
      </rPr>
      <t>受到撞击时，在本局战斗中随机属性-1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随机属性只包含攻击，防御，精神</t>
    </r>
  </si>
  <si>
    <t>受到撞击时，在本局战斗中随机属性-1</t>
  </si>
  <si>
    <t>赋予方式-弹射机制</t>
  </si>
  <si>
    <t>初始弹球机制</t>
  </si>
  <si>
    <r>
      <rPr>
        <sz val="10"/>
        <color rgb="FF000000"/>
        <rFont val="宋体"/>
        <charset val="134"/>
        <scheme val="minor"/>
      </rPr>
      <t>弹球会撞击角色和墙体，不会因撞击角色而消失，且在撞击角色时将效果给予角色，每个角色仅生效一次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弹球发射后持续时间10s，撞击伤害为5，墙体生命见墙体表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撞击伤害的产生需要在有一定速度的情况下才会施加，并且还要有另一个速度阈值，来让伤害提升，比如翻倍</t>
    </r>
  </si>
  <si>
    <t>基础概念</t>
  </si>
  <si>
    <t>小词条纸团</t>
  </si>
  <si>
    <t>纸团基础撞击伤害-10，词条效果变为临时</t>
  </si>
  <si>
    <t>1.小纸团流，强调撞击角色</t>
  </si>
  <si>
    <t>大词条纸团</t>
  </si>
  <si>
    <t>词条的撞击伤害为3倍</t>
  </si>
  <si>
    <t>2.大纸团，破坏墙体</t>
  </si>
  <si>
    <t>该纸团撞击100次后，本局游戏中的所有本同名卡牌就会永久进化成升级的版本</t>
  </si>
  <si>
    <t>3.增强，强调增加纸团在局内的持续时间</t>
  </si>
  <si>
    <r>
      <rPr>
        <sz val="10"/>
        <color rgb="FF000000"/>
        <rFont val="宋体"/>
        <charset val="134"/>
        <scheme val="minor"/>
      </rPr>
      <t>对范围内的敌方角色，敌方随从与墙体造成撞击伤害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在大纸团下，爆炸范围更大，小纸团下更小，三个范围都需要独立进行配置</t>
    </r>
  </si>
  <si>
    <t>临时</t>
  </si>
  <si>
    <t>名词动词仅本场有效，形容词持续时间减半</t>
  </si>
  <si>
    <t>谢幕</t>
  </si>
  <si>
    <t>当词条持有者死亡时触发效果</t>
  </si>
  <si>
    <t>开幕</t>
  </si>
  <si>
    <r>
      <rPr>
        <sz val="10"/>
        <color rgb="FF000000"/>
        <rFont val="宋体"/>
        <charset val="134"/>
        <scheme val="minor"/>
      </rPr>
      <t>在获得本词条和一局战斗开始时触发效果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先把开局所有要触发的机制触发完，才开始战斗</t>
    </r>
  </si>
  <si>
    <t>会将词条的效果同时生效于角色和随从</t>
  </si>
  <si>
    <t>小纸团</t>
  </si>
  <si>
    <t>使纸团变小，持续时间翻倍</t>
  </si>
  <si>
    <t>首次撞击到墙壁时，分散出2个小词条纸团</t>
  </si>
  <si>
    <t>大纸团</t>
  </si>
  <si>
    <t>使纸团变大</t>
  </si>
  <si>
    <t>夸张</t>
  </si>
  <si>
    <r>
      <rPr>
        <sz val="10"/>
        <color rgb="FF000000"/>
        <rFont val="宋体"/>
        <charset val="134"/>
        <scheme val="minor"/>
      </rPr>
      <t>每5次撞击，会产生爆炸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撞击伤害为（10+2*当前关卡数）</t>
    </r>
  </si>
  <si>
    <t>白描</t>
  </si>
  <si>
    <t>词条增强三次，持续时间+10s</t>
  </si>
  <si>
    <r>
      <rPr>
        <sz val="10"/>
        <color rgb="FF000000"/>
        <rFont val="宋体"/>
        <charset val="134"/>
        <scheme val="minor"/>
      </rPr>
      <t>每次与角色撞击都让词条效果增强一次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纸团会自己记录弹射数，给角色效果时，是按照弹球当时记录的增强层数</t>
    </r>
  </si>
  <si>
    <t>击中角色后延迟10s才生效，期间每受到3次撞击会增强一次获得的词条效果</t>
  </si>
  <si>
    <t>议论</t>
  </si>
  <si>
    <r>
      <rPr>
        <sz val="10"/>
        <color rgb="FF000000"/>
        <rFont val="宋体"/>
        <charset val="134"/>
        <scheme val="minor"/>
      </rPr>
      <t>议论首次命中角色会给他挂一个炸弹，延迟10s爆炸，期间任意词条撞击都会让爆炸伤害提升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基础撞击伤害为（10+当前关卡数），每次撞击提升（3+关卡数）</t>
    </r>
  </si>
  <si>
    <t>碎片化</t>
  </si>
  <si>
    <t>当词条摧毁墙体时，会移除自身，并放射状地发射数个小弹球</t>
  </si>
  <si>
    <t>意识流</t>
  </si>
  <si>
    <r>
      <rPr>
        <sz val="10"/>
        <color rgb="FF000000"/>
        <rFont val="宋体"/>
        <charset val="134"/>
        <scheme val="minor"/>
      </rPr>
      <t>可以穿越角色，持续时间+10s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词条接触到角色后不消失，会对角色生效，且穿越角色继续移动</t>
    </r>
  </si>
  <si>
    <t>第二批</t>
  </si>
  <si>
    <t>引用</t>
  </si>
  <si>
    <t>纸团会被角色吸引，小纸团效果更明显</t>
  </si>
  <si>
    <t>回文</t>
  </si>
  <si>
    <r>
      <rPr>
        <sz val="10"/>
        <color rgb="FF000000"/>
        <rFont val="宋体"/>
        <charset val="134"/>
        <scheme val="minor"/>
      </rPr>
      <t>在弹球到时间消失时，会产生一个新的同效果弹球，期间一直有一股明显的力使其朝着发射器，接触到发射器时消失，持续时间30s后消失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大概效果就是，这个新的球一直试图回到发射器，但是可能会撞到一些东西阻碍它，从而能够反复撞击来触发某些效果</t>
    </r>
  </si>
  <si>
    <t>蒙太奇</t>
  </si>
  <si>
    <r>
      <rPr>
        <sz val="10"/>
        <color rgb="FF000000"/>
        <rFont val="宋体"/>
        <charset val="134"/>
        <scheme val="minor"/>
      </rPr>
      <t>当弹球命中第一个角色时，会在角色与墙体间进行跳跃生效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可以视作它无视撞击，直接改变位置，每次改变会生效一次，每2s跳动一次，跳动目标为相邻最近的没有跳过的目标</t>
    </r>
  </si>
  <si>
    <t>当弹球命中第一个角色时，会直接消失，并将大范围内的弹球全部吸引至目标</t>
  </si>
  <si>
    <t>撞击</t>
  </si>
  <si>
    <t>在初始弹射效果的基础上，提升角色被反复撞击时可生效的次数到3次</t>
  </si>
  <si>
    <t>大小纸团</t>
  </si>
  <si>
    <t>散弹</t>
  </si>
  <si>
    <t>当词条击碎墙体时，基于墙体与纸团的相对位置，朝着远离纸团的角度发射散弹状的小纸团</t>
  </si>
  <si>
    <t>在命中后的一段时间内，你再次以任意词条击中本角色时，都会让角色获得一张（临时）的本词条</t>
  </si>
  <si>
    <t>命中后，复制（临时）的本词条到相邻格子的角色</t>
  </si>
  <si>
    <t>对仗</t>
  </si>
  <si>
    <t>会对战场中镜像侧位置的角色一起生效，没有人的话不管</t>
  </si>
  <si>
    <t>衬托</t>
  </si>
  <si>
    <t>除了目标以外，所有友方角色都会获得此词条</t>
  </si>
  <si>
    <t>比喻</t>
  </si>
  <si>
    <t>会变成撞击到的另一个词条的效果，这个期间仍会保留比喻效果；也就是说，如果目标有排比，则会变成有排比+比喻的效果继续飞，就可能会分裂，撞到别的词条继续变</t>
  </si>
  <si>
    <t>顶针</t>
  </si>
  <si>
    <t>若紧接着上个词条命中在相同角色身上，则会变为上个词条相同的效果</t>
  </si>
  <si>
    <t>并列</t>
  </si>
  <si>
    <t>词条生效时，会对同队伍相同一排的角色一起生效</t>
  </si>
  <si>
    <t>设问</t>
  </si>
  <si>
    <t>发射时先选择一个目标位置，再重新选择一个方向发射词条，词条会在发射3s后朝目标位置移动</t>
  </si>
  <si>
    <t>拟人</t>
  </si>
  <si>
    <t>词条命中后，额外会召唤一个目标角色的幻象</t>
  </si>
  <si>
    <t>散弹枪</t>
  </si>
  <si>
    <r>
      <rPr>
        <sz val="10"/>
        <color rgb="FFBFBFBF"/>
        <rFont val="宋体"/>
        <charset val="134"/>
        <scheme val="minor"/>
      </rPr>
      <t>当词条命中墙体时，会基于墙体的切线形成一个扇面，对扇面区域的角色施加效果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这个效果的触发需要玩家注意墙体角度</t>
    </r>
  </si>
  <si>
    <t>索敌</t>
  </si>
  <si>
    <t>撞击后会朝着最近的敌人飞过去</t>
  </si>
  <si>
    <t>和负面效果词条搭配</t>
  </si>
  <si>
    <t>涌动</t>
  </si>
  <si>
    <t>击中墙体时产生一个圆形区域，对圆形区域产生词条效果，且圆形区域会持续一段时间，每当有词条在区域内发生撞击，这个圆形产生效果时得到一次增强</t>
  </si>
  <si>
    <t>地形机制</t>
  </si>
  <si>
    <t>破坏</t>
  </si>
  <si>
    <t>受到一定伤害后移除，不再产生影响撞击，撞击伤害为10</t>
  </si>
  <si>
    <t>建造</t>
  </si>
  <si>
    <t>受到N次撞击后完成修建，建造中不会受到伤害</t>
  </si>
  <si>
    <t>可能不提供碰撞，仅计算被穿过次数</t>
  </si>
  <si>
    <t>消失墙壁</t>
  </si>
  <si>
    <t>受到撞击后消失10秒，然后重新出现</t>
  </si>
  <si>
    <t>移动墙壁</t>
  </si>
  <si>
    <t>按照既定路线移动的墙壁</t>
  </si>
  <si>
    <t>传送墙壁</t>
  </si>
  <si>
    <t>词条进到入口后会从出口发射而出</t>
  </si>
  <si>
    <t>恢复机关</t>
  </si>
  <si>
    <t>词条击中后，其半场角色恢复生命值，每秒5%，持续5秒，每场仅可触发一次</t>
  </si>
  <si>
    <t>弹弹墙壁</t>
  </si>
  <si>
    <t>会让词条大幅加速</t>
  </si>
  <si>
    <t>黑洞机关</t>
  </si>
  <si>
    <t>本身并不会有很大的弹射区域，触发后将大范围的词条快速向内吸引</t>
  </si>
  <si>
    <t>复制墙壁</t>
  </si>
  <si>
    <t>会将接触的词条复制一个，可能是可以穿越的门，没有撞击需求</t>
  </si>
  <si>
    <t>强化</t>
  </si>
  <si>
    <t>附近角色获得的词条增强+1</t>
  </si>
  <si>
    <r>
      <rPr>
        <sz val="10"/>
        <color rgb="FF000000"/>
        <rFont val="宋体"/>
        <charset val="134"/>
        <scheme val="minor"/>
      </rPr>
      <t>护盾：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护盾会让角色受到某种类型的保护，也会被打破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每个护盾都包含“免疫伤害“与”破裂”两个规则，前者为保护效果，后者为移除护盾的条件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当护盾被打破时，角色受到3s晕眩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护盾现在主要是给精英怪使用的的buff，其中用的N和X参数，全部都在怪物表里</t>
    </r>
  </si>
  <si>
    <r>
      <rPr>
        <sz val="10"/>
        <color rgb="FF000000"/>
        <rFont val="宋体"/>
        <charset val="134"/>
        <scheme val="minor"/>
      </rPr>
      <t>护盾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精英怪特殊状态</t>
    </r>
  </si>
  <si>
    <t>傲慢之罪</t>
  </si>
  <si>
    <r>
      <rPr>
        <sz val="10"/>
        <color rgb="FF000000"/>
        <rFont val="宋体"/>
        <charset val="134"/>
        <scheme val="minor"/>
      </rPr>
      <t>将大于N的伤害，变为该N伤害，根据受到的攻击次数X而破裂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免疫值N与攻击次数X根据具体技能来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免疫伤害：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假如这个N值为10，则受到10以下伤害时（税后的值），直接免疫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而大于10以上的伤害不受影响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破裂：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假如攻击次数X为10，则不论是否免疫的情况下，受到10次伤害护盾消失，并对该护盾持有者造成3s晕眩，造成破盾的伤害会被抵挡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像Nexus-6型手臂这种多段伤害需要分开计算，每一小段计算一层</t>
    </r>
  </si>
  <si>
    <t>抵抗大于N的伤害，受到X次攻击后破裂</t>
  </si>
  <si>
    <t>懒惰之罪</t>
  </si>
  <si>
    <r>
      <rPr>
        <sz val="10"/>
        <color rgb="FF000000"/>
        <rFont val="宋体"/>
        <charset val="134"/>
        <scheme val="minor"/>
      </rPr>
      <t>免疫最终值小于N的伤害，若受到超过阈值X的伤害则破裂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免疫值N与伤害阈值X根据具体技能来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免疫伤害：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假如N值为20，则受到20以上的伤害（税后的值），都将其变为20，而小于20的不受到影响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破裂：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假如阈值为40，则受到任何40以上的伤害都会将该护盾打破，并对该护盾持有者造成3s晕眩，造成破盾的伤害会被抵挡</t>
    </r>
  </si>
  <si>
    <t>暴食之罪</t>
  </si>
  <si>
    <t>当护盾存在时，降低50%所受伤害，当吸收X个负面词条后破裂</t>
  </si>
  <si>
    <t>可能不合适</t>
  </si>
  <si>
    <t>嫉妒之罪</t>
  </si>
  <si>
    <r>
      <rPr>
        <sz val="10"/>
        <color rgb="FFBFBFBF"/>
        <rFont val="宋体"/>
        <charset val="134"/>
        <scheme val="minor"/>
      </rPr>
      <t>每N秒召唤一个随机随从，当自身没有随从时而破裂，停止继续召唤随从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拥有该护盾的角色，初始就应该有2个随从，如果不足则补齐，如果超过，则不管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混养笼视为三个随从，且不会被随机随从召唤出来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若该护盾的角色拥有满随从，则停止计时，并且当出现空缺时，从N开始倒计时。即若满随从后死掉一个，则N为下次招随从的时间</t>
    </r>
  </si>
  <si>
    <t>暴怒之罪</t>
  </si>
  <si>
    <t>当有这个护盾时，该角色的生命若低于N，则会在普通攻击后恢复到N。当受到X次负面词条后破裂</t>
  </si>
  <si>
    <t>贪婪之罪</t>
  </si>
  <si>
    <r>
      <rPr>
        <sz val="10"/>
        <color rgb="FFBFBFBF"/>
        <rFont val="宋体"/>
        <charset val="134"/>
        <scheme val="minor"/>
      </rPr>
      <t>初始获得最大生命值30%的额外血量，当角色吸收X个负面词条时，护盾破裂，移除所有额外血量。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同时当额外血量降低至0时护盾也会破裂</t>
    </r>
  </si>
  <si>
    <t>色欲之罪</t>
  </si>
  <si>
    <r>
      <rPr>
        <sz val="10"/>
        <color rgb="FFBFBFBF"/>
        <rFont val="宋体"/>
        <charset val="134"/>
        <scheme val="minor"/>
      </rPr>
      <t>当护盾存在时，每Ns获得一个随机永久增益状态。每当获得一个减益状态时，消除X个增益状态。当身上没有任何增益状态时护盾破裂</t>
    </r>
    <r>
      <rPr>
        <sz val="10"/>
        <color rgb="FFBFBFBF"/>
        <rFont val="宋体"/>
        <charset val="134"/>
        <scheme val="minor"/>
      </rPr>
      <t xml:space="preserve">
</t>
    </r>
    <r>
      <rPr>
        <sz val="10"/>
        <color rgb="FFBFBFBF"/>
        <rFont val="宋体"/>
        <charset val="134"/>
        <scheme val="minor"/>
      </rPr>
      <t>初始获得6层随机永久增益状态</t>
    </r>
  </si>
  <si>
    <t>常规触发器</t>
  </si>
  <si>
    <t>常规技能筛选</t>
  </si>
  <si>
    <t>伤害与buff类技能效果</t>
  </si>
  <si>
    <t>获得随从</t>
  </si>
  <si>
    <t>获得buff</t>
  </si>
  <si>
    <t>获得词条</t>
  </si>
  <si>
    <t>强夺随从</t>
  </si>
  <si>
    <t>杀死随从</t>
  </si>
  <si>
    <t>普通攻击的强化</t>
  </si>
  <si>
    <t>翻倍获得的名词</t>
  </si>
  <si>
    <t>基于某buff来获得某buff</t>
  </si>
  <si>
    <t>给他人发东西类</t>
  </si>
  <si>
    <t>触发模式：</t>
  </si>
  <si>
    <t>目标优先级，每个的逻辑需要单独写</t>
  </si>
  <si>
    <t>伤害参数</t>
  </si>
  <si>
    <t>机制简介</t>
  </si>
  <si>
    <t>0.无条件直接触发一次</t>
  </si>
  <si>
    <t>1.治疗型，优先生命百分比值最低的队友</t>
  </si>
  <si>
    <t>固定伤害值，填数字，正数为伤害，负数为治疗</t>
  </si>
  <si>
    <t>给自己或者给别人随从</t>
  </si>
  <si>
    <t>给自己或者给别人buff</t>
  </si>
  <si>
    <t>给自己或者给别人词条</t>
  </si>
  <si>
    <t>强夺随从，将敌方阵营的一个随从变为自己的随从</t>
  </si>
  <si>
    <t>杀死随从，直接消灭随从</t>
  </si>
  <si>
    <t>调整角色的普通攻击的属性，加快速度，或者是攻击附带属性</t>
  </si>
  <si>
    <t>该角色在本效果期间内，获得的名词会有几率多次获得</t>
  </si>
  <si>
    <t>检测某项buff的数量，来决定添加buff，以及数量</t>
  </si>
  <si>
    <t>比如随从给宿主，角色给队友发词条之类的</t>
  </si>
  <si>
    <t>1.每隔多少秒</t>
  </si>
  <si>
    <t>2.伤害型，优先最近的敌人</t>
  </si>
  <si>
    <t>属性伤害值，先选择基于哪种属性，再选择百分比，基于属性的百分比来造成伤害（最终单发伤害为固定+属性两者之和）</t>
  </si>
  <si>
    <t>2.每N次普通攻击附带的</t>
  </si>
  <si>
    <t>3.物理强化型，优先攻击最高的队友，都不包含自身</t>
  </si>
  <si>
    <t>伤害次数，即重复上述伤害动作几次（此处仅重复攻击动作，整个的效果重复在上面）</t>
  </si>
  <si>
    <t>3.当能量满足时（动词专用，先列举，具体实现需讨论）</t>
  </si>
  <si>
    <t>4.精神强化型，优先精神最高的队友</t>
  </si>
  <si>
    <t>伤害类型，魔法伤害，物理伤害，真实伤害</t>
  </si>
  <si>
    <t>获得的目标</t>
  </si>
  <si>
    <t>其他参数</t>
  </si>
  <si>
    <t>攻击参数</t>
  </si>
  <si>
    <t>基本参数</t>
  </si>
  <si>
    <t>老buff相关</t>
  </si>
  <si>
    <t>内容参数</t>
  </si>
  <si>
    <t>4.己方战斗胜利</t>
  </si>
  <si>
    <t>5.防御强化型，优先防御最高的队友</t>
  </si>
  <si>
    <t>获得该物品的对象，自己，随机队友，宿主（仅针对随从可用），攻击最高的队友，防御最高的队友，精神最高的队友</t>
  </si>
  <si>
    <t>夺取的数量</t>
  </si>
  <si>
    <t>杀死的数量</t>
  </si>
  <si>
    <t>攻击数量，即接下来多少次攻击受到本效果影响</t>
  </si>
  <si>
    <r>
      <rPr>
        <sz val="10"/>
        <color rgb="FF000000"/>
        <rFont val="宋体"/>
        <charset val="134"/>
        <scheme val="minor"/>
      </rPr>
      <t>翻倍概率，需要分成翻双倍，翻三倍，翻四倍的概率，每个并列且可以同时存在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填数值，当多个同时存在时</t>
    </r>
  </si>
  <si>
    <t>检测目标buff的ID</t>
  </si>
  <si>
    <t>内容类型，包括词条，Buff，随从</t>
  </si>
  <si>
    <t>5.当任意角色或随从死亡时</t>
  </si>
  <si>
    <t>6.自我释放，释放给自己</t>
  </si>
  <si>
    <t>伤害随从类型</t>
  </si>
  <si>
    <t>属性调整值，填数字，百分比降低该随从的三维多少属性</t>
  </si>
  <si>
    <t>词条类型，包括名词，动词，形容词</t>
  </si>
  <si>
    <t>最低数量要求，填数值，低于最低值不触发</t>
  </si>
  <si>
    <t>数量</t>
  </si>
  <si>
    <t>6.进入战斗时</t>
  </si>
  <si>
    <t>7.无目标</t>
  </si>
  <si>
    <t>1.优先攻击随从</t>
  </si>
  <si>
    <t>是否重置状态，如果勾选了，则不是获取对方的那个随从，而是去随从库里召唤一个相同ID的该随从，没勾选就是直接获得目标的那个随从</t>
  </si>
  <si>
    <t>属性调整</t>
  </si>
  <si>
    <t>是否包含非发射器的词条，填是或否，决定了那些其他途径的词条是否适用于翻倍</t>
  </si>
  <si>
    <t>最高可触发数，填数值，若高于最高可触发数，可以触发，但检测值最大等于这个值</t>
  </si>
  <si>
    <t>7.自身每拥有多少个某buff（需要目标buff的id）</t>
  </si>
  <si>
    <t>2.仅对宿主造成效果，越过随从</t>
  </si>
  <si>
    <t>池子与内容（仅可填随从id）</t>
  </si>
  <si>
    <t>池子与内容（仅可填BUFFid）</t>
  </si>
  <si>
    <t>池子与内容（仅可填词条id）</t>
  </si>
  <si>
    <t>自身无随从位置的情况下，本技能释放失败，到时候需要弹提示，先不管</t>
  </si>
  <si>
    <t>1.伤害调整值，百分比影响伤害结果</t>
  </si>
  <si>
    <t>（无论哪种情况，翻倍获得的名词都不会再次触发翻倍）</t>
  </si>
  <si>
    <t>是否移除目标buff，填是或否，决定是不是清除老的buff</t>
  </si>
  <si>
    <t>8.每受到多少次普通攻击时</t>
  </si>
  <si>
    <t>目标参数</t>
  </si>
  <si>
    <t>3.仅攻击随从</t>
  </si>
  <si>
    <t>数量，决定后续要填多少个id，读多少列</t>
  </si>
  <si>
    <t>2.攻击速度，这几次攻击的攻击速度，攻击次数打完就移除</t>
  </si>
  <si>
    <t>9.每承受多少伤害</t>
  </si>
  <si>
    <t>目标类型，怪物，Boss，友军，自己，多个勾选式的</t>
  </si>
  <si>
    <t>4.同时攻击宿主和所有随从</t>
  </si>
  <si>
    <t>词条ID，每个随从填一栏，且都搭配一个概率，可填的随从数</t>
  </si>
  <si>
    <t>词条ID，每个BUFF填一栏，且都搭配一个概率，可填的BUFF数</t>
  </si>
  <si>
    <t>词条ID，每个词条填一栏，且都搭配一个概率，可填的词条数</t>
  </si>
  <si>
    <t>目标选择方法</t>
  </si>
  <si>
    <t>10.自己死亡时</t>
  </si>
  <si>
    <r>
      <rPr>
        <sz val="10"/>
        <color rgb="FF000000"/>
        <rFont val="宋体"/>
        <charset val="134"/>
        <scheme val="minor"/>
      </rPr>
      <t>目标数，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数值等于0，则不读多目标选择方法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数值大于1，则需要填多目标选择方法，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数值等于999，则为给所有满足条件者</t>
    </r>
  </si>
  <si>
    <t>1.完全随机</t>
  </si>
  <si>
    <t>Buff参数</t>
  </si>
  <si>
    <t>新buff相关</t>
  </si>
  <si>
    <t>11.己方每拥有多少某buff</t>
  </si>
  <si>
    <t>属性参数</t>
  </si>
  <si>
    <t>2.拥有最多随从的角色的最后顺序的随从</t>
  </si>
  <si>
    <t>buff的目标为被普通攻击击中的角色</t>
  </si>
  <si>
    <t>新buff的ID</t>
  </si>
  <si>
    <t>12.己方每拥有多少某随从</t>
  </si>
  <si>
    <t>多目标选择方法</t>
  </si>
  <si>
    <r>
      <rPr>
        <sz val="10"/>
        <color rgb="FF000000"/>
        <rFont val="宋体"/>
        <charset val="134"/>
        <scheme val="minor"/>
      </rPr>
      <t>属性类型，包括三维，生命上限，</t>
    </r>
    <r>
      <rPr>
        <sz val="10"/>
        <color rgb="FFDE3C36"/>
        <rFont val="宋体"/>
        <charset val="134"/>
        <scheme val="minor"/>
      </rPr>
      <t>生命恢复，攻击速度，经验，随从三维，随从生命上限，随从生命恢复，随从攻击速度，总伤害修正（百分比），动词伤害（百分比），特效伤害（百分比）,普通攻击伤害（百分比），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DE3C36"/>
        <rFont val="宋体"/>
        <charset val="134"/>
        <scheme val="minor"/>
      </rPr>
      <t>随机动词获得能量，所有动词同时获得能量</t>
    </r>
  </si>
  <si>
    <t>Buff的id，数组，可填多个，每个都与持续时间为一组</t>
  </si>
  <si>
    <t>继承比，填百分比，老buff的数量*继承比=获得的新buff数</t>
  </si>
  <si>
    <t>13.自己的随从死亡时（持有者为非随从单位）</t>
  </si>
  <si>
    <t>1.可重复相邻</t>
  </si>
  <si>
    <t>属性修改值，填数字</t>
  </si>
  <si>
    <t>持续时间，若填-1则是持续到战斗结束时移除</t>
  </si>
  <si>
    <t>14.自身的某项属性达到多少时（需要目标属性类型）</t>
  </si>
  <si>
    <t>2.非重复相邻</t>
  </si>
  <si>
    <t>数量（每个都要重新进行整个流程的随机，保证内容的差异性）</t>
  </si>
  <si>
    <t>15.自身拥有多少个名词时</t>
  </si>
  <si>
    <t>3.随机</t>
  </si>
  <si>
    <t>属性与Buff随从类型（两者合一）</t>
  </si>
  <si>
    <t>16.自身累计治疗多少时</t>
  </si>
  <si>
    <t>1.仅对宿主生效</t>
  </si>
  <si>
    <t>17.自身拥有多少个随从时</t>
  </si>
  <si>
    <t>2.仅对随从生效</t>
  </si>
  <si>
    <t>18.自身轮回多少次时</t>
  </si>
  <si>
    <t>3.同时对宿主和所有随从生效</t>
  </si>
  <si>
    <t>19.施加多少次负面状态后</t>
  </si>
  <si>
    <t>20.累计造成多少伤害后（需要细分伤害类型）</t>
  </si>
  <si>
    <t>21.累计偷取多少个名词后（仅设计给老鼠的技能）</t>
  </si>
  <si>
    <t>22.释放技能后（需细分，自己，敌方，友方）</t>
  </si>
  <si>
    <t>若击杀的后续触发</t>
  </si>
  <si>
    <t>召唤随从，种类+数量</t>
  </si>
  <si>
    <t>每当墙体被破坏</t>
  </si>
  <si>
    <t>获得buff，种类+层数</t>
  </si>
  <si>
    <t>每被撞击多少次</t>
  </si>
  <si>
    <t>战斗结束时</t>
  </si>
  <si>
    <t>普通攻击击中目标（区分于发起攻击，我们可能会有分裂弹，一次攻击打出对N个目标的攻击，这种情况下每个目标独立计算）</t>
  </si>
  <si>
    <t>常用参数：</t>
  </si>
  <si>
    <t>条件达成数，上方模式中的补充数据，即达成多少次本条件才触发</t>
  </si>
  <si>
    <t>内置cd，当触发了之后，多少秒以内不会再次触发</t>
  </si>
  <si>
    <t>触发概率</t>
  </si>
  <si>
    <t>构建主体+构建思路</t>
  </si>
  <si>
    <t>流派</t>
  </si>
  <si>
    <t>基础组件</t>
  </si>
  <si>
    <t>词条组件</t>
  </si>
  <si>
    <t>角色主职业</t>
  </si>
  <si>
    <t>子职业</t>
  </si>
  <si>
    <t>花瓣诗篇流，红楼梦</t>
  </si>
  <si>
    <t>花瓣，提升3生命上限，回合结束时每5个转化为1个诗篇</t>
  </si>
  <si>
    <t>葬花，消耗掉身上所有花瓣，每3个花瓣使自己获得1活力1诗篇</t>
  </si>
  <si>
    <r>
      <rPr>
        <sz val="10"/>
        <color rgb="FF000000"/>
        <rFont val="宋体"/>
        <charset val="134"/>
        <scheme val="minor"/>
      </rPr>
      <t>林黛玉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每层诗篇额外提升2精神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被撞击时获得1花瓣</t>
    </r>
  </si>
  <si>
    <r>
      <rPr>
        <sz val="10"/>
        <color rgb="FF000000"/>
        <rFont val="宋体"/>
        <charset val="134"/>
        <scheme val="minor"/>
      </rPr>
      <t>采诗官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其他友方获得buff时，自身有50%概率获得一份复制</t>
    </r>
  </si>
  <si>
    <t>通过大量积攒花瓣，并将花瓣转化为诗篇进行成长</t>
  </si>
  <si>
    <t>诗篇，精神+3，永久保留，持续时间无限</t>
  </si>
  <si>
    <t>文采斐然的，在本场战斗中，每次释放动词，获得诗篇*1</t>
  </si>
  <si>
    <t>火热，动词伤害+10%精神的固定值</t>
  </si>
  <si>
    <t>麻婆豆腐，五维+3，每层火热使动词释放时有5%概率再次释放，1%概率释放4次</t>
  </si>
  <si>
    <r>
      <rPr>
        <sz val="10"/>
        <color rgb="FF000000"/>
        <rFont val="宋体"/>
        <charset val="134"/>
        <scheme val="minor"/>
      </rPr>
      <t>矮人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开幕，获得火锅</t>
    </r>
  </si>
  <si>
    <t>诗篇，随从</t>
  </si>
  <si>
    <t>造成高额法术伤害，需要精神养成</t>
  </si>
  <si>
    <t>爆炒，造成150%精神的精神伤害，每层火热重复释放一次，最多5次</t>
  </si>
  <si>
    <t>起舞，攻击目标+3，伤害降低70%，附带攻击特效</t>
  </si>
  <si>
    <t>七面纱，五维+3，攻击时身上每个花瓣提供1%概率让对方情迷5s</t>
  </si>
  <si>
    <r>
      <rPr>
        <sz val="10"/>
        <color rgb="FF000000"/>
        <rFont val="宋体"/>
        <charset val="134"/>
        <scheme val="minor"/>
      </rPr>
      <t>莎乐美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普通攻击附带5倍火热层数的精神伤害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每施加3层负面状态，自身获得一层火热</t>
    </r>
  </si>
  <si>
    <r>
      <rPr>
        <sz val="10"/>
        <color rgb="FF000000"/>
        <rFont val="宋体"/>
        <charset val="134"/>
        <scheme val="minor"/>
      </rPr>
      <t>烟花师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每5次攻击附带爆炸</t>
    </r>
  </si>
  <si>
    <t>核心思路：通过多段攻击，分裂攻击，来大量叠加buff</t>
  </si>
  <si>
    <t>舞蹈，获得起舞10s，期间每次攻击获得火热*1</t>
  </si>
  <si>
    <t>奇观</t>
  </si>
  <si>
    <t>随从崇拜流，埃及神话</t>
  </si>
  <si>
    <r>
      <rPr>
        <sz val="10"/>
        <color rgb="FF000000"/>
        <rFont val="宋体"/>
        <charset val="134"/>
        <scheme val="minor"/>
      </rPr>
      <t>崇拜：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10层崇拜：战斗结束时，每个奇观为角色提供崇拜*1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20层崇拜：战斗结束时，杀死自身的所有随从，每个为奇观提供10完成度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30层崇拜：战斗结束时，获得随机奇观蓝图*1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50层崇拜：获得飞升</t>
    </r>
  </si>
  <si>
    <t>跪拜的，获得崇拜，并再次触发角色身上的所有崇拜</t>
  </si>
  <si>
    <r>
      <rPr>
        <sz val="10"/>
        <color rgb="FF000000"/>
        <rFont val="宋体"/>
        <charset val="134"/>
        <scheme val="minor"/>
      </rPr>
      <t>失恋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释放动词后，该动词永久得到增强*1</t>
    </r>
  </si>
  <si>
    <t>核心思路：通过联动弹射机制，触发增强的词条来提升属性</t>
  </si>
  <si>
    <t>圣甲虫，遗言：宿主的三维永久+1</t>
  </si>
  <si>
    <t>审判，造成500%精神的精神伤害，若击杀则获得崇拜*2</t>
  </si>
  <si>
    <r>
      <rPr>
        <sz val="10"/>
        <color rgb="FF000000"/>
        <rFont val="宋体"/>
        <charset val="134"/>
        <scheme val="minor"/>
      </rPr>
      <t>阿努比斯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每损失一个随从，获得一层崇拜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获得的词条有增强时，额外获得增强*3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身上的每层增强让自己最大生命值提升2%</t>
    </r>
  </si>
  <si>
    <t>死神：每损失一个随从，获得一层崇拜</t>
  </si>
  <si>
    <t>随从吞噬流，蚂蚁帝国</t>
  </si>
  <si>
    <r>
      <rPr>
        <sz val="10"/>
        <color rgb="FF000000"/>
        <rFont val="宋体"/>
        <charset val="134"/>
        <scheme val="minor"/>
      </rPr>
      <t>虫卵，无法攻击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遗言，召唤3只工蚁</t>
    </r>
  </si>
  <si>
    <t>社会化的，吞噬1个随从，在己方召唤3个相同随从</t>
  </si>
  <si>
    <r>
      <rPr>
        <sz val="10"/>
        <color rgb="FF000000"/>
        <rFont val="宋体"/>
        <charset val="134"/>
        <scheme val="minor"/>
      </rPr>
      <t>贝洛姬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贝洛姬的随从每累计攻击10次，获得火热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每当场上有墙体被摧毁时，吞噬1个拥有的随从，吸收它的三维和特性，持续本场战斗</t>
    </r>
  </si>
  <si>
    <t>核心思路：通过吞噬随从，吸收随从的身材达到成长</t>
  </si>
  <si>
    <t>工蚁，遗言，友方所有随从攻击力+5</t>
  </si>
  <si>
    <t>触角，当友方随从死亡时，使自己的随从攻击+5，每层火热额外增加1点</t>
  </si>
  <si>
    <t>贝洛姬受到20次撞击后，吞噬拥有的所有随从，吸收他们的3维和特性，持续本场战斗</t>
  </si>
  <si>
    <t>活力，提升5%随从攻击速度</t>
  </si>
  <si>
    <t>玩耍，获得随机生物随从，并获得自身随从数*2的活力</t>
  </si>
  <si>
    <r>
      <rPr>
        <sz val="10"/>
        <color rgb="FF000000"/>
        <rFont val="宋体"/>
        <charset val="134"/>
        <scheme val="minor"/>
      </rPr>
      <t>饲养员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被撞击5次后恢复队友100%精神并赋予“活力”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友方的每层活力还会使随从生命恢复+3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己方的随从不会在回合结束时消失</t>
    </r>
  </si>
  <si>
    <t>动物园的随从强化流，活力可以提升随从的能力</t>
  </si>
  <si>
    <t>益智喂食器，攻击时消耗1层宿主的活力，友方所有随从最大生命+10</t>
  </si>
  <si>
    <t>栖架，友方角色召唤随从时，若没有空余位置了，则自身获得该随从的复制</t>
  </si>
  <si>
    <t>健康的，消耗角色身上每层活力，每层给所有动词提供1能量</t>
  </si>
  <si>
    <t>共振，被撞击时，在本回合内随机属性提升1点，撞击会同时影响到相邻角色的共振</t>
  </si>
  <si>
    <t>超级七，五维+3，每次触发共振时，有5%概率获得自身幻象</t>
  </si>
  <si>
    <t>挂上共振后，反复撞击进行触发</t>
  </si>
  <si>
    <t>活跃的，获得等同于共振层数的活力</t>
  </si>
  <si>
    <t>冥想，10s内嘲讽，停止攻击，并不断召唤自身的幻象</t>
  </si>
  <si>
    <t>仿生人会梦见电子羊</t>
  </si>
  <si>
    <r>
      <rPr>
        <sz val="10"/>
        <color rgb="FF000000"/>
        <rFont val="宋体"/>
        <charset val="134"/>
        <scheme val="minor"/>
      </rPr>
      <t>改造：每层减少1%角色生命上限，最低减至最大生命上限的1%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每5层改造，随机永久获得一种卓越性能</t>
    </r>
  </si>
  <si>
    <r>
      <rPr>
        <sz val="10"/>
        <color rgb="FF000000"/>
        <rFont val="Helvetica Neue"/>
        <charset val="134"/>
      </rPr>
      <t>义肢，每3次普通攻击附带电弧</t>
    </r>
    <r>
      <rPr>
        <sz val="10"/>
        <color rgb="FF000000"/>
        <rFont val="Helvetica Neue"/>
        <charset val="134"/>
      </rPr>
      <t xml:space="preserve">
</t>
    </r>
    <r>
      <rPr>
        <sz val="10"/>
        <color rgb="FF000000"/>
        <rFont val="Helvetica Neue"/>
        <charset val="134"/>
      </rPr>
      <t>获得改造*3</t>
    </r>
  </si>
  <si>
    <t>核心思路：养成本体的数值，并通过幻象进行放大，幻象会不断地再生</t>
  </si>
  <si>
    <t>幻象，继承本体各数值30%以及攻击特效，不被视作随从</t>
  </si>
  <si>
    <t>投影仪，开幕，获得自身幻象</t>
  </si>
  <si>
    <t>机械崇拜，铳梦，仿生人</t>
  </si>
  <si>
    <t>崇拜：随从的行为强化宿主，攻击时本回合全属性+1，死亡时永久全属性+1</t>
  </si>
  <si>
    <t>机械球，每层卓越进化提供1崇拜</t>
  </si>
  <si>
    <t>幻象系</t>
  </si>
  <si>
    <t>未成型的流派</t>
  </si>
  <si>
    <t>偷取囤积类</t>
  </si>
  <si>
    <t>复制词条流，老鼠</t>
  </si>
  <si>
    <t>宝箱，角色攻击30次后打开宝箱，使用后消除自身</t>
  </si>
  <si>
    <t>聚财的，下一个获得的名词翻倍</t>
  </si>
  <si>
    <r>
      <rPr>
        <sz val="10"/>
        <color rgb="FF000000"/>
        <rFont val="宋体"/>
        <charset val="134"/>
        <scheme val="minor"/>
      </rPr>
      <t>老鼠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打开宝箱的所需次数减半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每场战斗开始，获得随机一个宝箱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拥有的每个稀有名词都会提升自己5%输出</t>
    </r>
  </si>
  <si>
    <r>
      <rPr>
        <sz val="10"/>
        <color rgb="FF000000"/>
        <rFont val="宋体"/>
        <charset val="134"/>
        <scheme val="minor"/>
      </rPr>
      <t>小偷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每10次攻击，偷取对方最高品质的名词，持续本场战斗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每场战斗开始时，永久复制获得每个敌方角色的一个随机名词</t>
    </r>
  </si>
  <si>
    <t>通过复制敌方的词条来进行成长</t>
  </si>
  <si>
    <t>随从猎杀</t>
  </si>
  <si>
    <t>奴役，夺取敌方的一个随从，属性降低</t>
  </si>
  <si>
    <r>
      <rPr>
        <sz val="10"/>
        <color rgb="FF000000"/>
        <rFont val="宋体"/>
        <charset val="134"/>
        <scheme val="minor"/>
      </rPr>
      <t>狄卡德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击杀目标时，会使下次攻击力翻倍，直到触发失败清零倍数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攻击随从的伤害+50%</t>
    </r>
  </si>
  <si>
    <r>
      <rPr>
        <sz val="10"/>
        <color rgb="FF000000"/>
        <rFont val="宋体"/>
        <charset val="134"/>
        <scheme val="minor"/>
      </rPr>
      <t>猎人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优先攻击防御最低的敌方目标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每通过普通攻击杀死一个敌方随从，攻击力永久+2</t>
    </r>
  </si>
  <si>
    <t>爆炸直伤</t>
  </si>
  <si>
    <t>爆炸，对范围内所有角色，随从，墙体同时造成15+25%攻击的伤害</t>
  </si>
  <si>
    <t>王熙凤，场上的爆炸会重复3次</t>
  </si>
  <si>
    <t>烟花师，已有</t>
  </si>
  <si>
    <t>火热系</t>
  </si>
  <si>
    <t>通过在场地内引发爆炸，对敌人造成伤害</t>
  </si>
  <si>
    <t>垄断公司触发基础特性时，普通攻击附带爆炸</t>
  </si>
  <si>
    <t>基础防御</t>
  </si>
  <si>
    <r>
      <rPr>
        <sz val="10"/>
        <color rgb="FF000000"/>
        <rFont val="宋体"/>
        <charset val="134"/>
        <scheme val="minor"/>
      </rPr>
      <t>弄臣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嘲讽等级提升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当敌方角色攻击弄臣10次后，会将1个最低品质的名词打赏给他</t>
    </r>
  </si>
  <si>
    <t>基础攻击</t>
  </si>
  <si>
    <r>
      <rPr>
        <sz val="10"/>
        <color rgb="FF000000"/>
        <rFont val="宋体"/>
        <charset val="134"/>
        <scheme val="minor"/>
      </rPr>
      <t>傻子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伤害会绕开随从，直接生效宿主</t>
    </r>
    <r>
      <rPr>
        <sz val="10"/>
        <color rgb="FF000000"/>
        <rFont val="宋体"/>
        <charset val="134"/>
        <scheme val="minor"/>
      </rPr>
      <t xml:space="preserve">
</t>
    </r>
    <r>
      <rPr>
        <sz val="10"/>
        <color rgb="FF000000"/>
        <rFont val="宋体"/>
        <charset val="134"/>
        <scheme val="minor"/>
      </rPr>
      <t>数值是当前的3倍，但是不再自然增长能量</t>
    </r>
  </si>
  <si>
    <t>患病流</t>
  </si>
  <si>
    <t>患病，被撞击后随机减少1点属性</t>
  </si>
  <si>
    <t>传播，造成“患病”*3，并将目标身上所有患病传播至相邻敌方角色</t>
  </si>
  <si>
    <t>核心思路：</t>
  </si>
  <si>
    <t>强化弹射</t>
  </si>
  <si>
    <t>8张左右</t>
  </si>
  <si>
    <t>3个</t>
  </si>
  <si>
    <t>设定</t>
  </si>
  <si>
    <t>角色副职业</t>
  </si>
  <si>
    <t>中立副职业</t>
  </si>
  <si>
    <t>独门资源</t>
  </si>
  <si>
    <t>通用资源</t>
  </si>
  <si>
    <t>处理随从</t>
  </si>
  <si>
    <t>普通攻击</t>
  </si>
  <si>
    <t>成长</t>
  </si>
  <si>
    <t>法术</t>
  </si>
  <si>
    <t>吞噬随从</t>
  </si>
  <si>
    <t>连续攻击</t>
  </si>
  <si>
    <t>分裂攻击</t>
  </si>
  <si>
    <t>猎杀随从</t>
  </si>
  <si>
    <t>技能特效</t>
  </si>
  <si>
    <t>强化随从</t>
  </si>
  <si>
    <t>召唤随从</t>
  </si>
  <si>
    <t>普通攻击+幻象</t>
  </si>
  <si>
    <t>共振</t>
  </si>
  <si>
    <t>全属性</t>
  </si>
  <si>
    <t>橘色至少4个组件，独门资源里可以更多</t>
  </si>
  <si>
    <t>白字2个组件</t>
  </si>
  <si>
    <t>情迷</t>
  </si>
  <si>
    <t>吞噬</t>
  </si>
  <si>
    <t>攻击模式</t>
  </si>
  <si>
    <t>飘字包括以下几种：</t>
  </si>
  <si>
    <t>数字</t>
  </si>
  <si>
    <t>1.伤害飘字，包括技能，普通攻击造成的伤害，治疗，在其目标上显示出的字</t>
  </si>
  <si>
    <t>汉字</t>
  </si>
  <si>
    <t>2.获得词条，当角色获得词条时，在头顶显示其获得词条的名字</t>
  </si>
  <si>
    <t>丢失词条，当角色丢失词条时，在头顶显示词条，并划线表示去除</t>
  </si>
  <si>
    <t>3.释放技能飘字，即当角色释放技能时，在头顶出现其技能的名字</t>
  </si>
  <si>
    <t>4.buff飘字，当角色获得某种buff，状态时，在其身旁显示出buff的名称</t>
  </si>
  <si>
    <t>5.事件飘字，当触发事件时，显示的事件名（归于事件的设计中，不在此介绍）</t>
  </si>
  <si>
    <t>伤害飘字</t>
  </si>
  <si>
    <t>1.当产生了伤害或者治疗时，满足条件即会飘字，不论来源是普通攻击，或者是技能，或者是发射的词条，或者是地图机制</t>
  </si>
  <si>
    <t>2.飘字的表现主要由“字体颜色”和“字体大小”结合而成，两个判断标准独立进行，共同影响</t>
  </si>
  <si>
    <t>3.Boss身上的飘字表现与其他人不同，字体更大</t>
  </si>
  <si>
    <t>4.随从身上不飘字</t>
  </si>
  <si>
    <t>字体大小：</t>
  </si>
  <si>
    <t>1.字体大小分为数个梯度，由最终伤害所处的区间，决定其档位</t>
  </si>
  <si>
    <t>2.当伤害低于第一档所需标准时，不显示</t>
  </si>
  <si>
    <t>3.三个档位，越高字体越大，每个战斗阶段的判断标准不同</t>
  </si>
  <si>
    <t>即，在同样是三种这么大的字体，越往后，所需的伤害越高</t>
  </si>
  <si>
    <t>具体数值：</t>
  </si>
  <si>
    <t>第一档</t>
  </si>
  <si>
    <t>第二档</t>
  </si>
  <si>
    <t>第三档</t>
  </si>
  <si>
    <t>第一阶段</t>
  </si>
  <si>
    <t>16+</t>
  </si>
  <si>
    <t>第二阶段</t>
  </si>
  <si>
    <t>16-30</t>
  </si>
  <si>
    <t>31+</t>
  </si>
  <si>
    <t>第三阶段</t>
  </si>
  <si>
    <t>31-50</t>
  </si>
  <si>
    <t>51+</t>
  </si>
  <si>
    <t>字体颜色：</t>
  </si>
  <si>
    <t>1.物理伤害，魔法伤害，治疗，他们的飘字颜色不同</t>
  </si>
  <si>
    <t>Boss飘字：</t>
  </si>
  <si>
    <t>1.boss的飘字，同样也按照伤害分为三档，且数值与上面的一样</t>
  </si>
  <si>
    <t>2.boss的飘字，三档对应的字体更大</t>
  </si>
  <si>
    <t>3.boss的飘字，颜色与普通角色的没有区别</t>
  </si>
  <si>
    <t>其他类型飘字</t>
  </si>
  <si>
    <t>其他几种类型都是文字的飘字</t>
  </si>
  <si>
    <t>获取词条飘字：</t>
  </si>
  <si>
    <t>当角色获得词条时，在角色头上显示对应词条的名字</t>
  </si>
  <si>
    <t>汉字向上飘</t>
  </si>
  <si>
    <t>飘字内容为该词条名</t>
  </si>
  <si>
    <t>丢失词条飘字</t>
  </si>
  <si>
    <t>当角色丢失词条时，在头顶显示词条，并划线表示去除</t>
  </si>
  <si>
    <t>汉字被划线</t>
  </si>
  <si>
    <t>释放技能飘字</t>
  </si>
  <si>
    <t>当角色释放关键的技能时，在头顶显示小文字</t>
  </si>
  <si>
    <t>小汉字向上飘，且位置需左右偏移</t>
  </si>
  <si>
    <t>飘字内容按照文案表，词条文本，读取词条名称</t>
  </si>
  <si>
    <t>事件飘字</t>
  </si>
  <si>
    <t>当词条碰到事件后，在事件球的上方显示事件的名称</t>
  </si>
  <si>
    <t>汉字向上飘，和“获取词条”相同</t>
  </si>
  <si>
    <t>飘字内容按照事件，读取名称</t>
  </si>
  <si>
    <t>buff飘字</t>
  </si>
  <si>
    <t>当角色获得状态时，在其身旁出现buff的名称</t>
  </si>
  <si>
    <t>飘字内容按照状态表，读取名称</t>
  </si>
  <si>
    <t>飘字颜色按状态表，视觉分类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</si>
</sst>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#,##0_ "/>
    <numFmt numFmtId="177" formatCode="#,##0.00_ "/>
  </numFmts>
  <fonts count="49">
    <font>
      <sz val="11"/>
      <color theme="1"/>
      <name val="宋体"/>
      <charset val="134"/>
      <scheme val="minor"/>
    </font>
    <font>
      <sz val="16"/>
      <color rgb="FF000000"/>
      <name val="宋体"/>
      <charset val="134"/>
      <scheme val="minor"/>
    </font>
    <font>
      <sz val="10"/>
      <color rgb="FF000000"/>
      <name val="宋体"/>
      <charset val="134"/>
      <scheme val="minor"/>
    </font>
    <font>
      <sz val="10"/>
      <color rgb="FF000000"/>
      <name val="微软雅黑"/>
      <charset val="134"/>
    </font>
    <font>
      <sz val="10"/>
      <color rgb="FFF88825"/>
      <name val="宋体"/>
      <charset val="134"/>
      <scheme val="minor"/>
    </font>
    <font>
      <sz val="10"/>
      <color rgb="FF175CEB"/>
      <name val="Helvetica"/>
      <charset val="134"/>
    </font>
    <font>
      <sz val="10"/>
      <color rgb="FFBFBFBF"/>
      <name val="宋体"/>
      <charset val="134"/>
      <scheme val="minor"/>
    </font>
    <font>
      <sz val="10"/>
      <color rgb="FF000000"/>
      <name val="Helvetica Neue"/>
      <charset val="134"/>
    </font>
    <font>
      <sz val="10"/>
      <color rgb="FFDE3C36"/>
      <name val="宋体"/>
      <charset val="134"/>
      <scheme val="minor"/>
    </font>
    <font>
      <sz val="14"/>
      <color rgb="FF000000"/>
      <name val="宋体"/>
      <charset val="134"/>
      <scheme val="minor"/>
    </font>
    <font>
      <sz val="10"/>
      <color rgb="FF2972F4"/>
      <name val="宋体"/>
      <charset val="134"/>
      <scheme val="minor"/>
    </font>
    <font>
      <sz val="10"/>
      <color rgb="FF9A38D7"/>
      <name val="宋体"/>
      <charset val="134"/>
      <scheme val="minor"/>
    </font>
    <font>
      <sz val="10"/>
      <color rgb="FF319B62"/>
      <name val="宋体"/>
      <charset val="134"/>
      <scheme val="minor"/>
    </font>
    <font>
      <sz val="9"/>
      <color rgb="FF000000"/>
      <name val="宋体"/>
      <charset val="134"/>
      <scheme val="minor"/>
    </font>
    <font>
      <sz val="9"/>
      <color rgb="FFBFBFBF"/>
      <name val="宋体"/>
      <charset val="134"/>
      <scheme val="minor"/>
    </font>
    <font>
      <sz val="10"/>
      <color rgb="FF000000"/>
      <name val="-apple-system"/>
      <charset val="134"/>
    </font>
    <font>
      <sz val="10"/>
      <color rgb="FFDE3C36"/>
      <name val="Helvetica"/>
      <charset val="134"/>
    </font>
    <font>
      <sz val="10"/>
      <color rgb="FFA5A5A5"/>
      <name val="宋体"/>
      <charset val="134"/>
      <scheme val="minor"/>
    </font>
    <font>
      <sz val="10"/>
      <color theme="0" tint="-0.5"/>
      <name val="宋体"/>
      <charset val="134"/>
      <scheme val="minor"/>
    </font>
    <font>
      <sz val="10"/>
      <color rgb="FFD8D8D8"/>
      <name val="宋体"/>
      <charset val="134"/>
      <scheme val="minor"/>
    </font>
    <font>
      <u/>
      <sz val="10"/>
      <color rgb="FF175CEB"/>
      <name val="宋体"/>
      <charset val="134"/>
      <scheme val="minor"/>
    </font>
    <font>
      <sz val="10"/>
      <color rgb="FFBFBFBF"/>
      <name val="Helvetica Neue"/>
      <charset val="134"/>
    </font>
    <font>
      <u/>
      <sz val="10"/>
      <color rgb="FF175CEB"/>
      <name val="Helvetica"/>
      <charset val="134"/>
    </font>
    <font>
      <sz val="10"/>
      <name val="宋体"/>
      <charset val="134"/>
      <scheme val="minor"/>
    </font>
    <font>
      <sz val="10"/>
      <name val="Helvetica Neue"/>
      <charset val="134"/>
    </font>
    <font>
      <sz val="10"/>
      <name val="宋体"/>
      <charset val="134"/>
    </font>
    <font>
      <sz val="10"/>
      <color rgb="FF000000"/>
      <name val="Helvetica"/>
      <charset val="134"/>
    </font>
    <font>
      <sz val="10"/>
      <color rgb="FF175CEB"/>
      <name val="Helvetica Neue"/>
      <charset val="134"/>
    </font>
    <font>
      <b/>
      <sz val="10"/>
      <color rgb="FF000000"/>
      <name val="宋体"/>
      <charset val="134"/>
      <scheme val="minor"/>
    </font>
    <font>
      <strike/>
      <sz val="10"/>
      <color rgb="FF000000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57">
    <fill>
      <patternFill patternType="none"/>
    </fill>
    <fill>
      <patternFill patternType="gray125"/>
    </fill>
    <fill>
      <patternFill patternType="solid">
        <fgColor rgb="FFC7ECFF"/>
        <bgColor indexed="64"/>
      </patternFill>
    </fill>
    <fill>
      <patternFill patternType="solid">
        <fgColor rgb="FF8CDDFA"/>
        <bgColor indexed="64"/>
      </patternFill>
    </fill>
    <fill>
      <patternFill patternType="solid">
        <fgColor rgb="FFFFBA84"/>
        <bgColor indexed="64"/>
      </patternFill>
    </fill>
    <fill>
      <patternFill patternType="solid">
        <fgColor rgb="FFFFDCC4"/>
        <bgColor indexed="64"/>
      </patternFill>
    </fill>
    <fill>
      <patternFill patternType="solid">
        <fgColor rgb="FF99BEFF"/>
        <bgColor indexed="64"/>
      </patternFill>
    </fill>
    <fill>
      <patternFill patternType="solid">
        <fgColor rgb="FFFF9C99"/>
        <bgColor indexed="64"/>
      </patternFill>
    </fill>
    <fill>
      <patternFill patternType="solid">
        <fgColor rgb="FFFFE270"/>
        <bgColor indexed="64"/>
      </patternFill>
    </fill>
    <fill>
      <patternFill patternType="solid">
        <fgColor rgb="FFF2C7FF"/>
        <bgColor indexed="64"/>
      </patternFill>
    </fill>
    <fill>
      <patternFill patternType="solid">
        <fgColor rgb="FF98D7B6"/>
        <bgColor indexed="64"/>
      </patternFill>
    </fill>
    <fill>
      <patternFill patternType="solid">
        <fgColor rgb="FFF5C400"/>
        <bgColor indexed="64"/>
      </patternFill>
    </fill>
    <fill>
      <patternFill patternType="solid">
        <fgColor rgb="FF808B9E"/>
        <bgColor indexed="64"/>
      </patternFill>
    </fill>
    <fill>
      <patternFill patternType="solid">
        <fgColor rgb="FFFFF3EB"/>
        <bgColor indexed="64"/>
      </patternFill>
    </fill>
    <fill>
      <patternFill patternType="solid">
        <fgColor rgb="FFE5F6FF"/>
        <bgColor indexed="64"/>
      </patternFill>
    </fill>
    <fill>
      <patternFill patternType="solid">
        <fgColor rgb="FFF88825"/>
        <bgColor indexed="64"/>
      </patternFill>
    </fill>
    <fill>
      <patternFill patternType="solid">
        <fgColor indexed="65"/>
        <bgColor indexed="64"/>
      </patternFill>
    </fill>
    <fill>
      <patternFill patternType="solid">
        <fgColor rgb="FFC3EAD5"/>
        <bgColor indexed="64"/>
      </patternFill>
    </fill>
    <fill>
      <patternFill patternType="solid">
        <fgColor rgb="FFEAFAF1"/>
        <bgColor indexed="64"/>
      </patternFill>
    </fill>
    <fill>
      <patternFill patternType="solid">
        <fgColor rgb="FFFDEBFF"/>
        <bgColor indexed="64"/>
      </patternFill>
    </fill>
    <fill>
      <patternFill patternType="solid">
        <fgColor rgb="FFFFC9C7"/>
        <bgColor indexed="64"/>
      </patternFill>
    </fill>
    <fill>
      <patternFill patternType="solid">
        <fgColor rgb="FF99DDFF"/>
        <bgColor indexed="64"/>
      </patternFill>
    </fill>
    <fill>
      <patternFill patternType="solid">
        <fgColor rgb="FFFFE9E8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FFEEAD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67"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F88825"/>
      </left>
      <right style="thin">
        <color rgb="FFF88825"/>
      </right>
      <top style="medium">
        <color rgb="FFF88825"/>
      </top>
      <bottom/>
      <diagonal/>
    </border>
    <border>
      <left/>
      <right/>
      <top style="medium">
        <color rgb="FFF88825"/>
      </top>
      <bottom/>
      <diagonal/>
    </border>
    <border>
      <left style="thin">
        <color rgb="FFF88825"/>
      </left>
      <right/>
      <top style="medium">
        <color rgb="FFF88825"/>
      </top>
      <bottom/>
      <diagonal/>
    </border>
    <border>
      <left style="medium">
        <color rgb="FFF88825"/>
      </left>
      <right style="thin">
        <color rgb="FFF88825"/>
      </right>
      <top/>
      <bottom/>
      <diagonal/>
    </border>
    <border>
      <left style="thin">
        <color rgb="FFF88825"/>
      </left>
      <right/>
      <top/>
      <bottom/>
      <diagonal/>
    </border>
    <border>
      <left style="thin">
        <color rgb="FFF88825"/>
      </left>
      <right/>
      <top style="thin">
        <color rgb="FFF88825"/>
      </top>
      <bottom/>
      <diagonal/>
    </border>
    <border>
      <left style="thin">
        <color rgb="FFF88825"/>
      </left>
      <right style="thin">
        <color rgb="FFF88825"/>
      </right>
      <top style="thin">
        <color rgb="FFF88825"/>
      </top>
      <bottom/>
      <diagonal/>
    </border>
    <border>
      <left/>
      <right style="thin">
        <color rgb="FFF88825"/>
      </right>
      <top style="thin">
        <color rgb="FFF88825"/>
      </top>
      <bottom/>
      <diagonal/>
    </border>
    <border>
      <left/>
      <right/>
      <top style="thin">
        <color rgb="FFF88825"/>
      </top>
      <bottom/>
      <diagonal/>
    </border>
    <border>
      <left style="thin">
        <color rgb="FFF88825"/>
      </left>
      <right style="thin">
        <color rgb="FFF88825"/>
      </right>
      <top/>
      <bottom/>
      <diagonal/>
    </border>
    <border>
      <left/>
      <right style="thin">
        <color rgb="FFF88825"/>
      </right>
      <top/>
      <bottom/>
      <diagonal/>
    </border>
    <border>
      <left style="thin">
        <color rgb="FFF88825"/>
      </left>
      <right style="thin">
        <color rgb="FFF88825"/>
      </right>
      <top/>
      <bottom style="thin">
        <color rgb="FFF88825"/>
      </bottom>
      <diagonal/>
    </border>
    <border>
      <left/>
      <right/>
      <top/>
      <bottom style="thin">
        <color rgb="FFF88825"/>
      </bottom>
      <diagonal/>
    </border>
    <border>
      <left style="thin">
        <color rgb="FFF88825"/>
      </left>
      <right/>
      <top/>
      <bottom style="thin">
        <color rgb="FFF88825"/>
      </bottom>
      <diagonal/>
    </border>
    <border>
      <left style="medium">
        <color rgb="FFF88825"/>
      </left>
      <right style="thin">
        <color rgb="FFF88825"/>
      </right>
      <top/>
      <bottom style="thin">
        <color rgb="FFF88825"/>
      </bottom>
      <diagonal/>
    </border>
    <border>
      <left style="medium">
        <color rgb="FFF88825"/>
      </left>
      <right style="thin">
        <color rgb="FFF88825"/>
      </right>
      <top style="thin">
        <color rgb="FFF88825"/>
      </top>
      <bottom/>
      <diagonal/>
    </border>
    <border>
      <left style="medium">
        <color rgb="FFF88825"/>
      </left>
      <right/>
      <top/>
      <bottom/>
      <diagonal/>
    </border>
    <border>
      <left style="medium">
        <color rgb="FFF88825"/>
      </left>
      <right/>
      <top style="thin">
        <color rgb="FFF88825"/>
      </top>
      <bottom/>
      <diagonal/>
    </border>
    <border>
      <left style="medium">
        <color rgb="FFF88825"/>
      </left>
      <right/>
      <top/>
      <bottom style="medium">
        <color rgb="FFF88825"/>
      </bottom>
      <diagonal/>
    </border>
    <border>
      <left/>
      <right/>
      <top/>
      <bottom style="medium">
        <color rgb="FFF88825"/>
      </bottom>
      <diagonal/>
    </border>
    <border>
      <left/>
      <right style="thin">
        <color rgb="FFF88825"/>
      </right>
      <top style="medium">
        <color rgb="FFF88825"/>
      </top>
      <bottom/>
      <diagonal/>
    </border>
    <border>
      <left style="thin">
        <color rgb="FFF88825"/>
      </left>
      <right style="thin">
        <color rgb="FFF88825"/>
      </right>
      <top style="medium">
        <color rgb="FFF88825"/>
      </top>
      <bottom/>
      <diagonal/>
    </border>
    <border>
      <left style="thin">
        <color rgb="FFF88825"/>
      </left>
      <right style="medium">
        <color rgb="FFF88825"/>
      </right>
      <top style="medium">
        <color rgb="FFF88825"/>
      </top>
      <bottom/>
      <diagonal/>
    </border>
    <border>
      <left style="thin">
        <color rgb="FFF88825"/>
      </left>
      <right style="medium">
        <color rgb="FFF88825"/>
      </right>
      <top style="thin">
        <color rgb="FFF88825"/>
      </top>
      <bottom/>
      <diagonal/>
    </border>
    <border>
      <left style="thin">
        <color rgb="FFF88825"/>
      </left>
      <right style="medium">
        <color rgb="FFF88825"/>
      </right>
      <top/>
      <bottom/>
      <diagonal/>
    </border>
    <border>
      <left style="thin">
        <color rgb="FFF88825"/>
      </left>
      <right style="medium">
        <color rgb="FFF88825"/>
      </right>
      <top/>
      <bottom style="thin">
        <color rgb="FFF88825"/>
      </bottom>
      <diagonal/>
    </border>
    <border>
      <left/>
      <right style="medium">
        <color rgb="FFF88825"/>
      </right>
      <top/>
      <bottom/>
      <diagonal/>
    </border>
    <border>
      <left/>
      <right style="thin">
        <color rgb="FFF88825"/>
      </right>
      <top/>
      <bottom style="thin">
        <color rgb="FFF88825"/>
      </bottom>
      <diagonal/>
    </border>
    <border>
      <left/>
      <right style="medium">
        <color rgb="FFF88825"/>
      </right>
      <top style="thin">
        <color rgb="FFF88825"/>
      </top>
      <bottom/>
      <diagonal/>
    </border>
    <border>
      <left/>
      <right style="medium">
        <color rgb="FFF88825"/>
      </right>
      <top/>
      <bottom style="medium">
        <color rgb="FFF88825"/>
      </bottom>
      <diagonal/>
    </border>
    <border>
      <left style="thin">
        <color rgb="FFF88825"/>
      </left>
      <right style="thin">
        <color rgb="FFF88825"/>
      </right>
      <top/>
      <bottom style="medium">
        <color rgb="FFF88825"/>
      </bottom>
      <diagonal/>
    </border>
    <border>
      <left style="thin">
        <color rgb="FFF88825"/>
      </left>
      <right style="medium">
        <color rgb="FFF88825"/>
      </right>
      <top/>
      <bottom style="medium">
        <color rgb="FFF88825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665200"/>
      </left>
      <right style="thin">
        <color rgb="FF665200"/>
      </right>
      <top style="thin">
        <color rgb="FF665200"/>
      </top>
      <bottom style="thin">
        <color rgb="FF665200"/>
      </bottom>
      <diagonal/>
    </border>
    <border>
      <left style="thin">
        <color rgb="FF665200"/>
      </left>
      <right style="medium">
        <color auto="1"/>
      </right>
      <top style="thin">
        <color rgb="FF665200"/>
      </top>
      <bottom style="thin">
        <color rgb="FF6652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26" borderId="59" applyNumberFormat="0" applyFont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60" applyNumberFormat="0" applyFill="0" applyAlignment="0" applyProtection="0">
      <alignment vertical="center"/>
    </xf>
    <xf numFmtId="0" fontId="36" fillId="0" borderId="60" applyNumberFormat="0" applyFill="0" applyAlignment="0" applyProtection="0">
      <alignment vertical="center"/>
    </xf>
    <xf numFmtId="0" fontId="37" fillId="0" borderId="61" applyNumberFormat="0" applyFill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27" borderId="62" applyNumberFormat="0" applyAlignment="0" applyProtection="0">
      <alignment vertical="center"/>
    </xf>
    <xf numFmtId="0" fontId="39" fillId="28" borderId="63" applyNumberFormat="0" applyAlignment="0" applyProtection="0">
      <alignment vertical="center"/>
    </xf>
    <xf numFmtId="0" fontId="40" fillId="28" borderId="62" applyNumberFormat="0" applyAlignment="0" applyProtection="0">
      <alignment vertical="center"/>
    </xf>
    <xf numFmtId="0" fontId="41" fillId="29" borderId="64" applyNumberFormat="0" applyAlignment="0" applyProtection="0">
      <alignment vertical="center"/>
    </xf>
    <xf numFmtId="0" fontId="42" fillId="0" borderId="65" applyNumberFormat="0" applyFill="0" applyAlignment="0" applyProtection="0">
      <alignment vertical="center"/>
    </xf>
    <xf numFmtId="0" fontId="43" fillId="0" borderId="66" applyNumberFormat="0" applyFill="0" applyAlignment="0" applyProtection="0">
      <alignment vertical="center"/>
    </xf>
    <xf numFmtId="0" fontId="44" fillId="30" borderId="0" applyNumberFormat="0" applyBorder="0" applyAlignment="0" applyProtection="0">
      <alignment vertical="center"/>
    </xf>
    <xf numFmtId="0" fontId="45" fillId="31" borderId="0" applyNumberFormat="0" applyBorder="0" applyAlignment="0" applyProtection="0">
      <alignment vertical="center"/>
    </xf>
    <xf numFmtId="0" fontId="46" fillId="32" borderId="0" applyNumberFormat="0" applyBorder="0" applyAlignment="0" applyProtection="0">
      <alignment vertical="center"/>
    </xf>
    <xf numFmtId="0" fontId="47" fillId="33" borderId="0" applyNumberFormat="0" applyBorder="0" applyAlignment="0" applyProtection="0">
      <alignment vertical="center"/>
    </xf>
    <xf numFmtId="0" fontId="48" fillId="34" borderId="0" applyNumberFormat="0" applyBorder="0" applyAlignment="0" applyProtection="0">
      <alignment vertical="center"/>
    </xf>
    <xf numFmtId="0" fontId="48" fillId="35" borderId="0" applyNumberFormat="0" applyBorder="0" applyAlignment="0" applyProtection="0">
      <alignment vertical="center"/>
    </xf>
    <xf numFmtId="0" fontId="47" fillId="36" borderId="0" applyNumberFormat="0" applyBorder="0" applyAlignment="0" applyProtection="0">
      <alignment vertical="center"/>
    </xf>
    <xf numFmtId="0" fontId="47" fillId="37" borderId="0" applyNumberFormat="0" applyBorder="0" applyAlignment="0" applyProtection="0">
      <alignment vertical="center"/>
    </xf>
    <xf numFmtId="0" fontId="48" fillId="38" borderId="0" applyNumberFormat="0" applyBorder="0" applyAlignment="0" applyProtection="0">
      <alignment vertical="center"/>
    </xf>
    <xf numFmtId="0" fontId="48" fillId="39" borderId="0" applyNumberFormat="0" applyBorder="0" applyAlignment="0" applyProtection="0">
      <alignment vertical="center"/>
    </xf>
    <xf numFmtId="0" fontId="47" fillId="40" borderId="0" applyNumberFormat="0" applyBorder="0" applyAlignment="0" applyProtection="0">
      <alignment vertical="center"/>
    </xf>
    <xf numFmtId="0" fontId="47" fillId="41" borderId="0" applyNumberFormat="0" applyBorder="0" applyAlignment="0" applyProtection="0">
      <alignment vertical="center"/>
    </xf>
    <xf numFmtId="0" fontId="48" fillId="42" borderId="0" applyNumberFormat="0" applyBorder="0" applyAlignment="0" applyProtection="0">
      <alignment vertical="center"/>
    </xf>
    <xf numFmtId="0" fontId="48" fillId="43" borderId="0" applyNumberFormat="0" applyBorder="0" applyAlignment="0" applyProtection="0">
      <alignment vertical="center"/>
    </xf>
    <xf numFmtId="0" fontId="47" fillId="44" borderId="0" applyNumberFormat="0" applyBorder="0" applyAlignment="0" applyProtection="0">
      <alignment vertical="center"/>
    </xf>
    <xf numFmtId="0" fontId="47" fillId="45" borderId="0" applyNumberFormat="0" applyBorder="0" applyAlignment="0" applyProtection="0">
      <alignment vertical="center"/>
    </xf>
    <xf numFmtId="0" fontId="48" fillId="46" borderId="0" applyNumberFormat="0" applyBorder="0" applyAlignment="0" applyProtection="0">
      <alignment vertical="center"/>
    </xf>
    <xf numFmtId="0" fontId="48" fillId="47" borderId="0" applyNumberFormat="0" applyBorder="0" applyAlignment="0" applyProtection="0">
      <alignment vertical="center"/>
    </xf>
    <xf numFmtId="0" fontId="47" fillId="48" borderId="0" applyNumberFormat="0" applyBorder="0" applyAlignment="0" applyProtection="0">
      <alignment vertical="center"/>
    </xf>
    <xf numFmtId="0" fontId="47" fillId="49" borderId="0" applyNumberFormat="0" applyBorder="0" applyAlignment="0" applyProtection="0">
      <alignment vertical="center"/>
    </xf>
    <xf numFmtId="0" fontId="48" fillId="50" borderId="0" applyNumberFormat="0" applyBorder="0" applyAlignment="0" applyProtection="0">
      <alignment vertical="center"/>
    </xf>
    <xf numFmtId="0" fontId="48" fillId="51" borderId="0" applyNumberFormat="0" applyBorder="0" applyAlignment="0" applyProtection="0">
      <alignment vertical="center"/>
    </xf>
    <xf numFmtId="0" fontId="47" fillId="52" borderId="0" applyNumberFormat="0" applyBorder="0" applyAlignment="0" applyProtection="0">
      <alignment vertical="center"/>
    </xf>
    <xf numFmtId="0" fontId="47" fillId="53" borderId="0" applyNumberFormat="0" applyBorder="0" applyAlignment="0" applyProtection="0">
      <alignment vertical="center"/>
    </xf>
    <xf numFmtId="0" fontId="48" fillId="54" borderId="0" applyNumberFormat="0" applyBorder="0" applyAlignment="0" applyProtection="0">
      <alignment vertical="center"/>
    </xf>
    <xf numFmtId="0" fontId="48" fillId="55" borderId="0" applyNumberFormat="0" applyBorder="0" applyAlignment="0" applyProtection="0">
      <alignment vertical="center"/>
    </xf>
    <xf numFmtId="0" fontId="47" fillId="56" borderId="0" applyNumberFormat="0" applyBorder="0" applyAlignment="0" applyProtection="0">
      <alignment vertical="center"/>
    </xf>
  </cellStyleXfs>
  <cellXfs count="333">
    <xf numFmtId="0" fontId="0" fillId="0" borderId="0" xfId="0">
      <alignment vertical="center"/>
    </xf>
    <xf numFmtId="0" fontId="1" fillId="2" borderId="0" xfId="0" applyFont="1" applyFill="1" applyAlignment="1">
      <alignment horizontal="left" vertical="center"/>
    </xf>
    <xf numFmtId="0" fontId="2" fillId="2" borderId="0" xfId="0" applyFont="1" applyFill="1">
      <alignment vertical="center"/>
    </xf>
    <xf numFmtId="0" fontId="2" fillId="0" borderId="0" xfId="0" applyFont="1">
      <alignment vertical="center"/>
    </xf>
    <xf numFmtId="0" fontId="3" fillId="0" borderId="0" xfId="0" applyFont="1" applyFill="1" applyAlignment="1">
      <alignment horizontal="left" vertical="center"/>
    </xf>
    <xf numFmtId="0" fontId="3" fillId="0" borderId="0" xfId="0" applyFont="1" applyFill="1">
      <alignment vertical="center"/>
    </xf>
    <xf numFmtId="0" fontId="2" fillId="0" borderId="0" xfId="0" applyFont="1" applyFill="1">
      <alignment vertical="center"/>
    </xf>
    <xf numFmtId="0" fontId="2" fillId="0" borderId="0" xfId="0" applyFont="1" applyFill="1" applyAlignment="1">
      <alignment horizontal="left" vertical="center"/>
    </xf>
    <xf numFmtId="0" fontId="1" fillId="3" borderId="0" xfId="0" applyFont="1" applyFill="1" applyAlignment="1">
      <alignment horizontal="left" vertical="center"/>
    </xf>
    <xf numFmtId="0" fontId="2" fillId="3" borderId="0" xfId="0" applyFont="1" applyFill="1">
      <alignment vertical="center"/>
    </xf>
    <xf numFmtId="0" fontId="2" fillId="0" borderId="0" xfId="0" applyFont="1" applyAlignment="1">
      <alignment horizontal="left"/>
    </xf>
    <xf numFmtId="0" fontId="2" fillId="0" borderId="0" xfId="0" applyFont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0" borderId="0" xfId="0" applyFont="1" applyFill="1" applyAlignment="1">
      <alignment horizontal="left"/>
    </xf>
    <xf numFmtId="0" fontId="0" fillId="0" borderId="0" xfId="0" applyFill="1" applyAlignment="1">
      <alignment horizontal="center" vertical="center"/>
    </xf>
    <xf numFmtId="58" fontId="2" fillId="0" borderId="0" xfId="0" applyNumberFormat="1" applyFont="1" applyFill="1" applyAlignment="1">
      <alignment horizontal="left"/>
    </xf>
    <xf numFmtId="0" fontId="0" fillId="0" borderId="0" xfId="0" applyFill="1">
      <alignment vertical="center"/>
    </xf>
    <xf numFmtId="0" fontId="2" fillId="0" borderId="0" xfId="0" applyFont="1" applyFill="1" applyAlignment="1">
      <alignment horizontal="center" vertical="center"/>
    </xf>
    <xf numFmtId="0" fontId="4" fillId="0" borderId="0" xfId="0" applyFont="1" applyFill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2" fillId="0" borderId="2" xfId="0" applyFont="1" applyBorder="1" applyAlignment="1">
      <alignment vertical="center" wrapText="1"/>
    </xf>
    <xf numFmtId="0" fontId="2" fillId="0" borderId="2" xfId="0" applyFont="1" applyBorder="1" applyAlignment="1">
      <alignment horizontal="left" vertical="center" wrapText="1"/>
    </xf>
    <xf numFmtId="49" fontId="2" fillId="0" borderId="3" xfId="0" applyNumberFormat="1" applyFont="1" applyBorder="1" applyAlignment="1">
      <alignment horizontal="left" vertical="top"/>
    </xf>
    <xf numFmtId="0" fontId="2" fillId="4" borderId="0" xfId="0" applyFont="1" applyFill="1" applyAlignment="1">
      <alignment horizontal="left" vertical="center" wrapText="1"/>
    </xf>
    <xf numFmtId="49" fontId="2" fillId="0" borderId="3" xfId="0" applyNumberFormat="1" applyFont="1" applyBorder="1" applyAlignment="1">
      <alignment horizontal="left" vertical="top" wrapText="1"/>
    </xf>
    <xf numFmtId="0" fontId="6" fillId="0" borderId="3" xfId="0" applyFont="1" applyBorder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6" fillId="0" borderId="0" xfId="0" applyFont="1" applyAlignment="1">
      <alignment vertical="center" wrapText="1"/>
    </xf>
    <xf numFmtId="0" fontId="2" fillId="0" borderId="3" xfId="0" applyFont="1" applyBorder="1" applyAlignment="1">
      <alignment vertical="center" wrapText="1"/>
    </xf>
    <xf numFmtId="49" fontId="2" fillId="0" borderId="4" xfId="0" applyNumberFormat="1" applyFont="1" applyBorder="1" applyAlignment="1">
      <alignment horizontal="left" vertical="top"/>
    </xf>
    <xf numFmtId="0" fontId="2" fillId="0" borderId="5" xfId="0" applyFont="1" applyBorder="1" applyAlignment="1">
      <alignment horizontal="left" vertical="center" wrapText="1"/>
    </xf>
    <xf numFmtId="0" fontId="2" fillId="4" borderId="5" xfId="0" applyFont="1" applyFill="1" applyBorder="1" applyAlignment="1">
      <alignment horizontal="left" vertical="center" wrapText="1"/>
    </xf>
    <xf numFmtId="0" fontId="2" fillId="0" borderId="5" xfId="0" applyFont="1" applyBorder="1" applyAlignment="1">
      <alignment vertical="center" wrapText="1"/>
    </xf>
    <xf numFmtId="0" fontId="2" fillId="0" borderId="6" xfId="0" applyFont="1" applyBorder="1" applyAlignment="1">
      <alignment horizontal="left" vertical="center" wrapText="1"/>
    </xf>
    <xf numFmtId="0" fontId="2" fillId="0" borderId="7" xfId="0" applyFont="1" applyBorder="1" applyAlignment="1">
      <alignment vertical="center" wrapText="1"/>
    </xf>
    <xf numFmtId="0" fontId="2" fillId="4" borderId="7" xfId="0" applyFont="1" applyFill="1" applyBorder="1" applyAlignment="1">
      <alignment horizontal="left" vertical="center" wrapText="1"/>
    </xf>
    <xf numFmtId="0" fontId="6" fillId="5" borderId="7" xfId="0" applyFont="1" applyFill="1" applyBorder="1" applyAlignment="1">
      <alignment horizontal="left" vertical="center" wrapText="1"/>
    </xf>
    <xf numFmtId="0" fontId="2" fillId="0" borderId="7" xfId="0" applyFont="1" applyBorder="1" applyAlignment="1">
      <alignment horizontal="left" vertical="center" wrapText="1"/>
    </xf>
    <xf numFmtId="0" fontId="2" fillId="0" borderId="8" xfId="0" applyFont="1" applyBorder="1" applyAlignment="1">
      <alignment vertical="center" wrapText="1"/>
    </xf>
    <xf numFmtId="0" fontId="2" fillId="0" borderId="0" xfId="0" applyFont="1" applyAlignment="1">
      <alignment vertical="top" wrapText="1"/>
    </xf>
    <xf numFmtId="0" fontId="2" fillId="0" borderId="0" xfId="0" applyFont="1" applyAlignment="1">
      <alignment horizontal="left" vertical="top" wrapText="1"/>
    </xf>
    <xf numFmtId="0" fontId="2" fillId="0" borderId="0" xfId="0" applyFont="1" applyAlignment="1">
      <alignment vertical="top"/>
    </xf>
    <xf numFmtId="0" fontId="2" fillId="3" borderId="0" xfId="0" applyFont="1" applyFill="1" applyAlignment="1">
      <alignment horizontal="left" vertical="top" wrapText="1"/>
    </xf>
    <xf numFmtId="0" fontId="2" fillId="6" borderId="0" xfId="0" applyFont="1" applyFill="1" applyAlignment="1">
      <alignment horizontal="left" vertical="top" wrapText="1"/>
    </xf>
    <xf numFmtId="0" fontId="2" fillId="7" borderId="0" xfId="0" applyFont="1" applyFill="1" applyAlignment="1">
      <alignment horizontal="left" vertical="top" wrapText="1"/>
    </xf>
    <xf numFmtId="0" fontId="7" fillId="0" borderId="0" xfId="0" applyFont="1" applyAlignment="1">
      <alignment horizontal="left" vertical="top" wrapText="1"/>
    </xf>
    <xf numFmtId="0" fontId="2" fillId="8" borderId="0" xfId="0" applyFont="1" applyFill="1" applyAlignment="1">
      <alignment horizontal="left" vertical="top" wrapText="1"/>
    </xf>
    <xf numFmtId="0" fontId="2" fillId="4" borderId="0" xfId="0" applyFont="1" applyFill="1" applyAlignment="1">
      <alignment horizontal="left" vertical="top" wrapText="1"/>
    </xf>
    <xf numFmtId="0" fontId="2" fillId="9" borderId="0" xfId="0" applyFont="1" applyFill="1" applyAlignment="1">
      <alignment horizontal="left" vertical="top" wrapText="1"/>
    </xf>
    <xf numFmtId="0" fontId="2" fillId="10" borderId="0" xfId="0" applyFont="1" applyFill="1" applyAlignment="1">
      <alignment horizontal="left" vertical="top" wrapText="1"/>
    </xf>
    <xf numFmtId="0" fontId="2" fillId="11" borderId="0" xfId="0" applyFont="1" applyFill="1" applyAlignment="1">
      <alignment horizontal="left" vertical="top" wrapText="1"/>
    </xf>
    <xf numFmtId="0" fontId="2" fillId="12" borderId="0" xfId="0" applyFont="1" applyFill="1" applyAlignment="1">
      <alignment horizontal="left" vertical="top" wrapText="1"/>
    </xf>
    <xf numFmtId="0" fontId="2" fillId="13" borderId="0" xfId="0" applyFont="1" applyFill="1" applyAlignment="1">
      <alignment horizontal="left" vertical="top" wrapText="1"/>
    </xf>
    <xf numFmtId="0" fontId="4" fillId="0" borderId="0" xfId="0" applyFont="1" applyAlignment="1">
      <alignment vertical="center" wrapText="1"/>
    </xf>
    <xf numFmtId="49" fontId="2" fillId="0" borderId="0" xfId="0" applyNumberFormat="1" applyFont="1" applyAlignment="1">
      <alignment horizontal="left" vertical="top"/>
    </xf>
    <xf numFmtId="49" fontId="2" fillId="0" borderId="0" xfId="0" applyNumberFormat="1" applyFont="1" applyAlignment="1">
      <alignment horizontal="left" vertical="top" wrapText="1"/>
    </xf>
    <xf numFmtId="0" fontId="6" fillId="0" borderId="0" xfId="0" applyFont="1" applyAlignment="1">
      <alignment vertical="top" wrapText="1"/>
    </xf>
    <xf numFmtId="0" fontId="8" fillId="0" borderId="0" xfId="0" applyFont="1" applyAlignment="1">
      <alignment vertical="top" wrapText="1"/>
    </xf>
    <xf numFmtId="0" fontId="9" fillId="3" borderId="0" xfId="0" applyFont="1" applyFill="1" applyAlignment="1">
      <alignment horizontal="left" vertical="center" wrapText="1"/>
    </xf>
    <xf numFmtId="0" fontId="9" fillId="3" borderId="0" xfId="0" applyFont="1" applyFill="1" applyAlignment="1">
      <alignment horizontal="left" vertical="center"/>
    </xf>
    <xf numFmtId="0" fontId="2" fillId="3" borderId="0" xfId="0" applyFont="1" applyFill="1" applyAlignment="1">
      <alignment horizontal="left" vertical="center" wrapText="1"/>
    </xf>
    <xf numFmtId="0" fontId="2" fillId="3" borderId="0" xfId="0" applyFont="1" applyFill="1" applyAlignment="1">
      <alignment vertical="center" wrapText="1"/>
    </xf>
    <xf numFmtId="0" fontId="8" fillId="3" borderId="0" xfId="0" applyFont="1" applyFill="1" applyAlignment="1">
      <alignment horizontal="left" vertical="center" wrapText="1"/>
    </xf>
    <xf numFmtId="0" fontId="9" fillId="3" borderId="0" xfId="0" applyFont="1" applyFill="1">
      <alignment vertical="center"/>
    </xf>
    <xf numFmtId="0" fontId="2" fillId="3" borderId="0" xfId="0" applyFont="1" applyFill="1" applyAlignment="1">
      <alignment horizontal="left" vertical="center"/>
    </xf>
    <xf numFmtId="49" fontId="2" fillId="14" borderId="0" xfId="0" applyNumberFormat="1" applyFont="1" applyFill="1" applyAlignment="1">
      <alignment horizontal="left" vertical="top" wrapText="1"/>
    </xf>
    <xf numFmtId="49" fontId="0" fillId="0" borderId="0" xfId="0" applyNumberFormat="1">
      <alignment vertical="center"/>
    </xf>
    <xf numFmtId="49" fontId="10" fillId="0" borderId="0" xfId="0" applyNumberFormat="1" applyFont="1" applyAlignment="1">
      <alignment horizontal="left" vertical="top"/>
    </xf>
    <xf numFmtId="49" fontId="2" fillId="14" borderId="0" xfId="0" applyNumberFormat="1" applyFont="1" applyFill="1">
      <alignment vertical="center"/>
    </xf>
    <xf numFmtId="49" fontId="11" fillId="0" borderId="0" xfId="0" applyNumberFormat="1" applyFont="1" applyAlignment="1">
      <alignment horizontal="left" vertical="top"/>
    </xf>
    <xf numFmtId="49" fontId="12" fillId="0" borderId="0" xfId="0" applyNumberFormat="1" applyFont="1" applyAlignment="1">
      <alignment horizontal="left" vertical="top"/>
    </xf>
    <xf numFmtId="49" fontId="4" fillId="0" borderId="0" xfId="0" applyNumberFormat="1" applyFont="1" applyAlignment="1">
      <alignment horizontal="left" vertical="top"/>
    </xf>
    <xf numFmtId="0" fontId="2" fillId="0" borderId="0" xfId="0" applyFont="1" applyAlignment="1">
      <alignment horizontal="left" vertical="top"/>
    </xf>
    <xf numFmtId="0" fontId="2" fillId="0" borderId="0" xfId="0" applyFont="1" applyAlignment="1">
      <alignment horizontal="center" vertical="top"/>
    </xf>
    <xf numFmtId="49" fontId="8" fillId="0" borderId="0" xfId="0" applyNumberFormat="1" applyFont="1" applyAlignment="1">
      <alignment horizontal="left" vertical="top"/>
    </xf>
    <xf numFmtId="49" fontId="6" fillId="14" borderId="0" xfId="0" applyNumberFormat="1" applyFont="1" applyFill="1">
      <alignment vertical="center"/>
    </xf>
    <xf numFmtId="49" fontId="6" fillId="0" borderId="0" xfId="0" applyNumberFormat="1" applyFont="1" applyAlignment="1">
      <alignment horizontal="left" vertical="top"/>
    </xf>
    <xf numFmtId="49" fontId="6" fillId="0" borderId="0" xfId="0" applyNumberFormat="1" applyFont="1" applyAlignment="1">
      <alignment horizontal="left" vertical="top" wrapText="1"/>
    </xf>
    <xf numFmtId="0" fontId="6" fillId="0" borderId="0" xfId="0" applyFont="1" applyAlignment="1">
      <alignment vertical="top"/>
    </xf>
    <xf numFmtId="49" fontId="2" fillId="0" borderId="0" xfId="0" applyNumberFormat="1" applyFont="1" applyAlignment="1">
      <alignment vertical="top"/>
    </xf>
    <xf numFmtId="0" fontId="0" fillId="15" borderId="0" xfId="0" applyFill="1">
      <alignment vertical="center"/>
    </xf>
    <xf numFmtId="0" fontId="2" fillId="14" borderId="0" xfId="0" applyFont="1" applyFill="1" applyAlignment="1">
      <alignment horizontal="left" vertical="center"/>
    </xf>
    <xf numFmtId="0" fontId="6" fillId="0" borderId="0" xfId="0" applyFont="1" applyAlignment="1">
      <alignment horizontal="left" vertical="top"/>
    </xf>
    <xf numFmtId="0" fontId="6" fillId="0" borderId="0" xfId="0" applyFont="1">
      <alignment vertical="center"/>
    </xf>
    <xf numFmtId="0" fontId="2" fillId="14" borderId="0" xfId="0" applyFont="1" applyFill="1">
      <alignment vertical="center"/>
    </xf>
    <xf numFmtId="0" fontId="6" fillId="0" borderId="0" xfId="0" applyFont="1" applyAlignment="1">
      <alignment horizontal="left" vertical="top" wrapText="1"/>
    </xf>
    <xf numFmtId="49" fontId="2" fillId="0" borderId="0" xfId="0" applyNumberFormat="1" applyFont="1" applyAlignment="1">
      <alignment horizontal="left" vertical="center" wrapText="1"/>
    </xf>
    <xf numFmtId="0" fontId="13" fillId="0" borderId="0" xfId="0" applyFont="1" applyAlignment="1">
      <alignment horizontal="left" vertical="top"/>
    </xf>
    <xf numFmtId="0" fontId="13" fillId="0" borderId="0" xfId="0" applyFont="1" applyAlignment="1">
      <alignment vertical="top"/>
    </xf>
    <xf numFmtId="0" fontId="6" fillId="0" borderId="0" xfId="0" applyFont="1" applyAlignment="1">
      <alignment horizontal="center" vertical="top"/>
    </xf>
    <xf numFmtId="0" fontId="14" fillId="0" borderId="0" xfId="0" applyFont="1" applyAlignment="1">
      <alignment horizontal="left" vertical="top"/>
    </xf>
    <xf numFmtId="49" fontId="2" fillId="0" borderId="0" xfId="0" applyNumberFormat="1" applyFont="1" applyAlignment="1">
      <alignment horizontal="left" vertical="center"/>
    </xf>
    <xf numFmtId="49" fontId="2" fillId="0" borderId="0" xfId="0" applyNumberFormat="1" applyFont="1">
      <alignment vertical="center"/>
    </xf>
    <xf numFmtId="0" fontId="2" fillId="16" borderId="0" xfId="0" applyFont="1" applyFill="1" applyAlignment="1">
      <alignment vertical="top"/>
    </xf>
    <xf numFmtId="49" fontId="2" fillId="2" borderId="0" xfId="0" applyNumberFormat="1" applyFont="1" applyFill="1" applyAlignment="1">
      <alignment horizontal="left" vertical="top" wrapText="1"/>
    </xf>
    <xf numFmtId="0" fontId="13" fillId="0" borderId="0" xfId="0" applyFont="1" applyAlignment="1">
      <alignment horizontal="left" vertical="top" wrapText="1"/>
    </xf>
    <xf numFmtId="0" fontId="15" fillId="0" borderId="0" xfId="0" applyFont="1" applyAlignment="1">
      <alignment horizontal="left" vertical="top" wrapText="1"/>
    </xf>
    <xf numFmtId="0" fontId="0" fillId="17" borderId="0" xfId="0" applyFill="1">
      <alignment vertical="center"/>
    </xf>
    <xf numFmtId="0" fontId="2" fillId="17" borderId="0" xfId="0" applyFont="1" applyFill="1" applyAlignment="1">
      <alignment horizontal="left" vertical="top" wrapText="1"/>
    </xf>
    <xf numFmtId="0" fontId="13" fillId="17" borderId="0" xfId="0" applyFont="1" applyFill="1" applyAlignment="1">
      <alignment horizontal="left" vertical="top" wrapText="1"/>
    </xf>
    <xf numFmtId="0" fontId="6" fillId="17" borderId="0" xfId="0" applyFont="1" applyFill="1" applyAlignment="1">
      <alignment horizontal="left" vertical="top" wrapText="1"/>
    </xf>
    <xf numFmtId="49" fontId="2" fillId="17" borderId="0" xfId="0" applyNumberFormat="1" applyFont="1" applyFill="1" applyAlignment="1">
      <alignment horizontal="left" vertical="top" wrapText="1"/>
    </xf>
    <xf numFmtId="0" fontId="2" fillId="2" borderId="0" xfId="0" applyFont="1" applyFill="1" applyAlignment="1">
      <alignment horizontal="left" vertical="top" wrapText="1"/>
    </xf>
    <xf numFmtId="49" fontId="2" fillId="16" borderId="0" xfId="0" applyNumberFormat="1" applyFont="1" applyFill="1" applyAlignment="1">
      <alignment horizontal="left" vertical="top"/>
    </xf>
    <xf numFmtId="0" fontId="2" fillId="16" borderId="0" xfId="0" applyFont="1" applyFill="1" applyAlignment="1">
      <alignment horizontal="left" vertical="top" wrapText="1"/>
    </xf>
    <xf numFmtId="0" fontId="2" fillId="16" borderId="0" xfId="0" applyFont="1" applyFill="1" applyAlignment="1">
      <alignment horizontal="left" vertical="top"/>
    </xf>
    <xf numFmtId="0" fontId="2" fillId="0" borderId="0" xfId="0" applyFont="1" applyAlignment="1">
      <alignment horizontal="right" vertical="center"/>
    </xf>
    <xf numFmtId="0" fontId="2" fillId="18" borderId="0" xfId="0" applyFont="1" applyFill="1" applyAlignment="1">
      <alignment horizontal="left" vertical="top" wrapText="1"/>
    </xf>
    <xf numFmtId="49" fontId="2" fillId="19" borderId="0" xfId="0" applyNumberFormat="1" applyFont="1" applyFill="1" applyAlignment="1">
      <alignment horizontal="left" vertical="top" wrapText="1"/>
    </xf>
    <xf numFmtId="49" fontId="2" fillId="20" borderId="0" xfId="0" applyNumberFormat="1" applyFont="1" applyFill="1" applyAlignment="1">
      <alignment horizontal="left" vertical="top" wrapText="1"/>
    </xf>
    <xf numFmtId="0" fontId="0" fillId="16" borderId="0" xfId="0" applyFill="1">
      <alignment vertical="center"/>
    </xf>
    <xf numFmtId="0" fontId="2" fillId="21" borderId="0" xfId="0" applyFont="1" applyFill="1" applyAlignment="1">
      <alignment horizontal="left" vertical="center"/>
    </xf>
    <xf numFmtId="0" fontId="2" fillId="21" borderId="0" xfId="0" applyFont="1" applyFill="1">
      <alignment vertical="center"/>
    </xf>
    <xf numFmtId="0" fontId="8" fillId="0" borderId="0" xfId="0" applyFont="1" applyAlignment="1">
      <alignment horizontal="left" vertical="center"/>
    </xf>
    <xf numFmtId="0" fontId="2" fillId="22" borderId="0" xfId="0" applyFont="1" applyFill="1" applyAlignment="1">
      <alignment horizontal="left" vertical="center"/>
    </xf>
    <xf numFmtId="0" fontId="2" fillId="22" borderId="0" xfId="0" applyFont="1" applyFill="1">
      <alignment vertical="center"/>
    </xf>
    <xf numFmtId="0" fontId="2" fillId="14" borderId="1" xfId="0" applyFont="1" applyFill="1" applyBorder="1" applyAlignment="1">
      <alignment horizontal="left" vertical="center"/>
    </xf>
    <xf numFmtId="0" fontId="2" fillId="0" borderId="2" xfId="0" applyFont="1" applyBorder="1" applyAlignment="1">
      <alignment horizontal="left" vertical="center"/>
    </xf>
    <xf numFmtId="0" fontId="2" fillId="0" borderId="2" xfId="0" applyFont="1" applyBorder="1">
      <alignment vertical="center"/>
    </xf>
    <xf numFmtId="0" fontId="2" fillId="0" borderId="6" xfId="0" applyFont="1" applyBorder="1">
      <alignment vertical="center"/>
    </xf>
    <xf numFmtId="0" fontId="2" fillId="0" borderId="3" xfId="0" applyFont="1" applyBorder="1">
      <alignment vertical="center"/>
    </xf>
    <xf numFmtId="0" fontId="2" fillId="0" borderId="7" xfId="0" applyFont="1" applyBorder="1">
      <alignment vertical="center"/>
    </xf>
    <xf numFmtId="0" fontId="2" fillId="0" borderId="4" xfId="0" applyFont="1" applyBorder="1">
      <alignment vertical="center"/>
    </xf>
    <xf numFmtId="0" fontId="2" fillId="0" borderId="5" xfId="0" applyFont="1" applyBorder="1" applyAlignment="1">
      <alignment horizontal="left" vertical="center"/>
    </xf>
    <xf numFmtId="0" fontId="2" fillId="0" borderId="5" xfId="0" applyFont="1" applyBorder="1">
      <alignment vertical="center"/>
    </xf>
    <xf numFmtId="0" fontId="2" fillId="0" borderId="8" xfId="0" applyFont="1" applyBorder="1">
      <alignment vertical="center"/>
    </xf>
    <xf numFmtId="0" fontId="16" fillId="0" borderId="0" xfId="0" applyFont="1" applyAlignment="1">
      <alignment horizontal="left" vertical="center"/>
    </xf>
    <xf numFmtId="49" fontId="1" fillId="21" borderId="0" xfId="0" applyNumberFormat="1" applyFont="1" applyFill="1" applyAlignment="1">
      <alignment horizontal="left" vertical="top" wrapText="1"/>
    </xf>
    <xf numFmtId="49" fontId="1" fillId="21" borderId="0" xfId="0" applyNumberFormat="1" applyFont="1" applyFill="1" applyAlignment="1">
      <alignment horizontal="center" vertical="top" wrapText="1"/>
    </xf>
    <xf numFmtId="0" fontId="17" fillId="0" borderId="0" xfId="0" applyFont="1">
      <alignment vertical="center"/>
    </xf>
    <xf numFmtId="0" fontId="17" fillId="0" borderId="0" xfId="0" applyFont="1" applyAlignment="1">
      <alignment horizontal="left" vertical="center"/>
    </xf>
    <xf numFmtId="0" fontId="4" fillId="0" borderId="0" xfId="0" applyFont="1" applyAlignment="1">
      <alignment horizontal="right" vertical="center"/>
    </xf>
    <xf numFmtId="9" fontId="2" fillId="0" borderId="0" xfId="0" applyNumberFormat="1" applyFont="1" applyAlignment="1">
      <alignment horizontal="left" vertical="center"/>
    </xf>
    <xf numFmtId="10" fontId="2" fillId="0" borderId="0" xfId="0" applyNumberFormat="1" applyFont="1" applyAlignment="1">
      <alignment horizontal="right" vertical="center"/>
    </xf>
    <xf numFmtId="10" fontId="2" fillId="0" borderId="0" xfId="0" applyNumberFormat="1" applyFont="1" applyAlignment="1">
      <alignment horizontal="left" vertical="center"/>
    </xf>
    <xf numFmtId="10" fontId="2" fillId="0" borderId="0" xfId="0" applyNumberFormat="1" applyFont="1">
      <alignment vertical="center"/>
    </xf>
    <xf numFmtId="9" fontId="2" fillId="14" borderId="0" xfId="0" applyNumberFormat="1" applyFont="1" applyFill="1" applyAlignment="1">
      <alignment horizontal="left" vertical="center"/>
    </xf>
    <xf numFmtId="10" fontId="2" fillId="14" borderId="0" xfId="0" applyNumberFormat="1" applyFont="1" applyFill="1" applyAlignment="1">
      <alignment horizontal="left" vertical="center"/>
    </xf>
    <xf numFmtId="10" fontId="2" fillId="14" borderId="0" xfId="0" applyNumberFormat="1" applyFont="1" applyFill="1" applyAlignment="1">
      <alignment horizontal="right" vertical="center"/>
    </xf>
    <xf numFmtId="10" fontId="2" fillId="14" borderId="0" xfId="0" applyNumberFormat="1" applyFont="1" applyFill="1">
      <alignment vertical="center"/>
    </xf>
    <xf numFmtId="0" fontId="2" fillId="15" borderId="0" xfId="0" applyFont="1" applyFill="1" applyAlignment="1">
      <alignment horizontal="left" vertical="center"/>
    </xf>
    <xf numFmtId="0" fontId="2" fillId="15" borderId="0" xfId="0" applyFont="1" applyFill="1" applyAlignment="1">
      <alignment horizontal="right" vertical="center"/>
    </xf>
    <xf numFmtId="0" fontId="1" fillId="21" borderId="0" xfId="0" applyFont="1" applyFill="1">
      <alignment vertical="center"/>
    </xf>
    <xf numFmtId="0" fontId="1" fillId="21" borderId="0" xfId="0" applyFont="1" applyFill="1" applyAlignment="1">
      <alignment vertical="center" wrapText="1"/>
    </xf>
    <xf numFmtId="0" fontId="4" fillId="0" borderId="0" xfId="0" applyFont="1">
      <alignment vertical="center"/>
    </xf>
    <xf numFmtId="49" fontId="2" fillId="0" borderId="0" xfId="0" applyNumberFormat="1" applyFont="1" applyFill="1" applyAlignment="1">
      <alignment horizontal="left" vertical="top" wrapText="1"/>
    </xf>
    <xf numFmtId="0" fontId="18" fillId="0" borderId="0" xfId="0" applyFont="1" applyAlignment="1">
      <alignment horizontal="left" vertical="center"/>
    </xf>
    <xf numFmtId="0" fontId="19" fillId="0" borderId="0" xfId="0" applyFont="1" applyAlignment="1">
      <alignment horizontal="left" vertical="center"/>
    </xf>
    <xf numFmtId="49" fontId="2" fillId="21" borderId="0" xfId="0" applyNumberFormat="1" applyFont="1" applyFill="1" applyAlignment="1">
      <alignment horizontal="left" vertical="top" wrapText="1"/>
    </xf>
    <xf numFmtId="49" fontId="2" fillId="16" borderId="0" xfId="0" applyNumberFormat="1" applyFont="1" applyFill="1" applyAlignment="1">
      <alignment horizontal="left" vertical="top" wrapText="1"/>
    </xf>
    <xf numFmtId="49" fontId="0" fillId="16" borderId="0" xfId="0" applyNumberFormat="1" applyFill="1">
      <alignment vertical="center"/>
    </xf>
    <xf numFmtId="1" fontId="2" fillId="16" borderId="0" xfId="0" applyNumberFormat="1" applyFont="1" applyFill="1" applyAlignment="1">
      <alignment horizontal="left" vertical="top" wrapText="1"/>
    </xf>
    <xf numFmtId="0" fontId="2" fillId="21" borderId="0" xfId="0" applyFont="1" applyFill="1" applyAlignment="1">
      <alignment vertical="center" wrapText="1"/>
    </xf>
    <xf numFmtId="0" fontId="2" fillId="10" borderId="0" xfId="0" applyFont="1" applyFill="1" applyAlignment="1">
      <alignment horizontal="left" vertical="center"/>
    </xf>
    <xf numFmtId="0" fontId="2" fillId="14" borderId="0" xfId="0" applyFont="1" applyFill="1" applyAlignment="1">
      <alignment horizontal="left" vertical="center" wrapText="1"/>
    </xf>
    <xf numFmtId="0" fontId="20" fillId="0" borderId="0" xfId="0" applyFont="1" applyAlignment="1">
      <alignment horizontal="left" vertical="center"/>
    </xf>
    <xf numFmtId="1" fontId="2" fillId="0" borderId="0" xfId="0" applyNumberFormat="1" applyFont="1" applyAlignment="1">
      <alignment horizontal="right" vertical="center"/>
    </xf>
    <xf numFmtId="176" fontId="2" fillId="0" borderId="0" xfId="0" applyNumberFormat="1" applyFont="1" applyAlignment="1">
      <alignment horizontal="right" vertical="center"/>
    </xf>
    <xf numFmtId="1" fontId="2" fillId="0" borderId="0" xfId="0" applyNumberFormat="1" applyFont="1" applyAlignment="1">
      <alignment vertical="center" wrapText="1"/>
    </xf>
    <xf numFmtId="0" fontId="2" fillId="14" borderId="0" xfId="0" applyFont="1" applyFill="1" applyAlignment="1">
      <alignment vertical="center" wrapText="1"/>
    </xf>
    <xf numFmtId="1" fontId="2" fillId="0" borderId="0" xfId="0" applyNumberFormat="1" applyFont="1">
      <alignment vertical="center"/>
    </xf>
    <xf numFmtId="49" fontId="2" fillId="0" borderId="0" xfId="0" applyNumberFormat="1" applyFont="1" applyFill="1" applyAlignment="1">
      <alignment horizontal="left" vertical="top"/>
    </xf>
    <xf numFmtId="0" fontId="2" fillId="0" borderId="0" xfId="0" applyFont="1" applyFill="1" applyAlignment="1">
      <alignment horizontal="left" vertical="top"/>
    </xf>
    <xf numFmtId="49" fontId="0" fillId="0" borderId="0" xfId="0" applyNumberFormat="1" applyFill="1">
      <alignment vertical="center"/>
    </xf>
    <xf numFmtId="0" fontId="2" fillId="19" borderId="0" xfId="0" applyFont="1" applyFill="1" applyAlignment="1">
      <alignment horizontal="left" vertical="top" wrapText="1"/>
    </xf>
    <xf numFmtId="0" fontId="2" fillId="0" borderId="0" xfId="0" applyFont="1" applyFill="1" applyAlignment="1">
      <alignment vertical="top"/>
    </xf>
    <xf numFmtId="49" fontId="6" fillId="0" borderId="0" xfId="0" applyNumberFormat="1" applyFont="1" applyFill="1" applyAlignment="1">
      <alignment horizontal="left" vertical="top"/>
    </xf>
    <xf numFmtId="0" fontId="6" fillId="16" borderId="0" xfId="0" applyFont="1" applyFill="1" applyAlignment="1">
      <alignment horizontal="left" vertical="top" wrapText="1"/>
    </xf>
    <xf numFmtId="0" fontId="6" fillId="0" borderId="0" xfId="0" applyFont="1" applyFill="1" applyAlignment="1">
      <alignment horizontal="left" vertical="top"/>
    </xf>
    <xf numFmtId="0" fontId="6" fillId="0" borderId="0" xfId="0" applyFont="1" applyFill="1" applyAlignment="1">
      <alignment vertical="top"/>
    </xf>
    <xf numFmtId="49" fontId="6" fillId="0" borderId="0" xfId="0" applyNumberFormat="1" applyFont="1" applyFill="1" applyAlignment="1">
      <alignment horizontal="left" vertical="top" wrapText="1"/>
    </xf>
    <xf numFmtId="0" fontId="6" fillId="19" borderId="0" xfId="0" applyFont="1" applyFill="1" applyAlignment="1">
      <alignment horizontal="left" vertical="top" wrapText="1"/>
    </xf>
    <xf numFmtId="0" fontId="6" fillId="0" borderId="0" xfId="0" applyFont="1" applyFill="1">
      <alignment vertical="center"/>
    </xf>
    <xf numFmtId="0" fontId="6" fillId="18" borderId="0" xfId="0" applyFont="1" applyFill="1" applyAlignment="1">
      <alignment horizontal="left" vertical="top" wrapText="1"/>
    </xf>
    <xf numFmtId="0" fontId="2" fillId="0" borderId="0" xfId="0" applyFont="1" applyFill="1" applyAlignment="1">
      <alignment horizontal="left" vertical="top" wrapText="1"/>
    </xf>
    <xf numFmtId="0" fontId="2" fillId="0" borderId="0" xfId="0" applyFont="1" applyFill="1" applyAlignment="1">
      <alignment vertical="top" wrapText="1"/>
    </xf>
    <xf numFmtId="0" fontId="2" fillId="0" borderId="0" xfId="0" applyFont="1" applyAlignment="1">
      <alignment horizontal="right" vertical="top"/>
    </xf>
    <xf numFmtId="49" fontId="2" fillId="18" borderId="0" xfId="0" applyNumberFormat="1" applyFont="1" applyFill="1" applyAlignment="1">
      <alignment horizontal="left" vertical="top" wrapText="1"/>
    </xf>
    <xf numFmtId="49" fontId="2" fillId="15" borderId="0" xfId="0" applyNumberFormat="1" applyFont="1" applyFill="1" applyAlignment="1">
      <alignment horizontal="left" vertical="top" wrapText="1"/>
    </xf>
    <xf numFmtId="49" fontId="6" fillId="18" borderId="0" xfId="0" applyNumberFormat="1" applyFont="1" applyFill="1" applyAlignment="1">
      <alignment horizontal="left" vertical="top" wrapText="1"/>
    </xf>
    <xf numFmtId="0" fontId="6" fillId="0" borderId="0" xfId="0" applyFont="1" applyAlignment="1">
      <alignment horizontal="right" vertical="top"/>
    </xf>
    <xf numFmtId="49" fontId="6" fillId="20" borderId="0" xfId="0" applyNumberFormat="1" applyFont="1" applyFill="1" applyAlignment="1">
      <alignment horizontal="left" vertical="top" wrapText="1"/>
    </xf>
    <xf numFmtId="49" fontId="6" fillId="15" borderId="0" xfId="0" applyNumberFormat="1" applyFont="1" applyFill="1" applyAlignment="1">
      <alignment horizontal="left" vertical="top" wrapText="1"/>
    </xf>
    <xf numFmtId="0" fontId="6" fillId="0" borderId="0" xfId="0" applyFont="1" applyAlignment="1">
      <alignment horizontal="left" vertical="center"/>
    </xf>
    <xf numFmtId="0" fontId="21" fillId="0" borderId="0" xfId="0" applyFont="1" applyAlignment="1">
      <alignment horizontal="left" vertical="top" wrapText="1"/>
    </xf>
    <xf numFmtId="177" fontId="2" fillId="0" borderId="0" xfId="0" applyNumberFormat="1" applyFont="1" applyAlignment="1">
      <alignment horizontal="left" vertical="top" wrapText="1"/>
    </xf>
    <xf numFmtId="0" fontId="2" fillId="23" borderId="0" xfId="0" applyFont="1" applyFill="1" applyAlignment="1">
      <alignment horizontal="left" vertical="top"/>
    </xf>
    <xf numFmtId="0" fontId="2" fillId="23" borderId="0" xfId="0" applyFont="1" applyFill="1" applyAlignment="1">
      <alignment vertical="top"/>
    </xf>
    <xf numFmtId="177" fontId="2" fillId="0" borderId="0" xfId="0" applyNumberFormat="1" applyFont="1" applyAlignment="1">
      <alignment vertical="top"/>
    </xf>
    <xf numFmtId="177" fontId="6" fillId="0" borderId="0" xfId="0" applyNumberFormat="1" applyFont="1" applyAlignment="1">
      <alignment horizontal="left" vertical="top" wrapText="1"/>
    </xf>
    <xf numFmtId="0" fontId="22" fillId="0" borderId="0" xfId="0" applyFont="1" applyAlignment="1">
      <alignment horizontal="left" vertical="top"/>
    </xf>
    <xf numFmtId="0" fontId="23" fillId="0" borderId="9" xfId="0" applyFont="1" applyFill="1" applyBorder="1" applyAlignment="1">
      <alignment horizontal="left" vertical="top"/>
    </xf>
    <xf numFmtId="0" fontId="23" fillId="0" borderId="10" xfId="0" applyFont="1" applyFill="1" applyBorder="1" applyAlignment="1">
      <alignment horizontal="left" vertical="top"/>
    </xf>
    <xf numFmtId="0" fontId="23" fillId="0" borderId="11" xfId="0" applyFont="1" applyFill="1" applyBorder="1" applyAlignment="1">
      <alignment horizontal="left" vertical="top"/>
    </xf>
    <xf numFmtId="49" fontId="23" fillId="0" borderId="10" xfId="0" applyNumberFormat="1" applyFont="1" applyFill="1" applyBorder="1" applyAlignment="1">
      <alignment horizontal="left" vertical="top" wrapText="1"/>
    </xf>
    <xf numFmtId="49" fontId="23" fillId="0" borderId="11" xfId="0" applyNumberFormat="1" applyFont="1" applyFill="1" applyBorder="1" applyAlignment="1">
      <alignment horizontal="left" vertical="top"/>
    </xf>
    <xf numFmtId="0" fontId="23" fillId="0" borderId="12" xfId="0" applyFont="1" applyFill="1" applyBorder="1" applyAlignment="1">
      <alignment horizontal="left" vertical="top"/>
    </xf>
    <xf numFmtId="49" fontId="23" fillId="0" borderId="0" xfId="0" applyNumberFormat="1" applyFont="1" applyFill="1" applyAlignment="1">
      <alignment horizontal="left" vertical="top" wrapText="1"/>
    </xf>
    <xf numFmtId="49" fontId="23" fillId="0" borderId="13" xfId="0" applyNumberFormat="1" applyFont="1" applyFill="1" applyBorder="1" applyAlignment="1">
      <alignment horizontal="left" vertical="top"/>
    </xf>
    <xf numFmtId="0" fontId="23" fillId="0" borderId="13" xfId="0" applyFont="1" applyFill="1" applyBorder="1" applyAlignment="1">
      <alignment horizontal="left" vertical="top"/>
    </xf>
    <xf numFmtId="0" fontId="23" fillId="0" borderId="0" xfId="0" applyFont="1" applyFill="1" applyAlignment="1">
      <alignment horizontal="left" vertical="top"/>
    </xf>
    <xf numFmtId="0" fontId="23" fillId="0" borderId="14" xfId="0" applyFont="1" applyFill="1" applyBorder="1" applyAlignment="1">
      <alignment horizontal="left" vertical="top" wrapText="1"/>
    </xf>
    <xf numFmtId="0" fontId="23" fillId="0" borderId="15" xfId="0" applyFont="1" applyFill="1" applyBorder="1" applyAlignment="1">
      <alignment horizontal="left" vertical="top" wrapText="1"/>
    </xf>
    <xf numFmtId="0" fontId="23" fillId="0" borderId="16" xfId="0" applyFont="1" applyFill="1" applyBorder="1" applyAlignment="1">
      <alignment horizontal="left" vertical="top" wrapText="1"/>
    </xf>
    <xf numFmtId="0" fontId="23" fillId="0" borderId="17" xfId="0" applyFont="1" applyFill="1" applyBorder="1" applyAlignment="1">
      <alignment horizontal="left" vertical="top" wrapText="1"/>
    </xf>
    <xf numFmtId="0" fontId="23" fillId="0" borderId="17" xfId="0" applyFont="1" applyFill="1" applyBorder="1" applyAlignment="1">
      <alignment horizontal="left" vertical="top"/>
    </xf>
    <xf numFmtId="0" fontId="23" fillId="0" borderId="13" xfId="0" applyFont="1" applyFill="1" applyBorder="1" applyAlignment="1">
      <alignment horizontal="left" vertical="top" wrapText="1"/>
    </xf>
    <xf numFmtId="0" fontId="23" fillId="0" borderId="18" xfId="0" applyFont="1" applyFill="1" applyBorder="1" applyAlignment="1">
      <alignment horizontal="left" vertical="top" wrapText="1"/>
    </xf>
    <xf numFmtId="0" fontId="23" fillId="0" borderId="19" xfId="0" applyFont="1" applyFill="1" applyBorder="1" applyAlignment="1">
      <alignment horizontal="left" vertical="top" wrapText="1"/>
    </xf>
    <xf numFmtId="0" fontId="23" fillId="0" borderId="0" xfId="0" applyFont="1" applyFill="1" applyAlignment="1">
      <alignment horizontal="left" vertical="top" wrapText="1"/>
    </xf>
    <xf numFmtId="0" fontId="23" fillId="0" borderId="13" xfId="0" applyFont="1" applyFill="1" applyBorder="1" applyAlignment="1">
      <alignment vertical="top" wrapText="1"/>
    </xf>
    <xf numFmtId="0" fontId="23" fillId="0" borderId="18" xfId="0" applyFont="1" applyFill="1" applyBorder="1" applyAlignment="1">
      <alignment vertical="top" wrapText="1"/>
    </xf>
    <xf numFmtId="0" fontId="23" fillId="0" borderId="19" xfId="0" applyFont="1" applyFill="1" applyBorder="1" applyAlignment="1">
      <alignment vertical="top" wrapText="1"/>
    </xf>
    <xf numFmtId="0" fontId="23" fillId="0" borderId="0" xfId="0" applyFont="1" applyFill="1" applyAlignment="1">
      <alignment vertical="top" wrapText="1"/>
    </xf>
    <xf numFmtId="0" fontId="23" fillId="0" borderId="15" xfId="0" applyFont="1" applyFill="1" applyBorder="1" applyAlignment="1">
      <alignment horizontal="left" vertical="top"/>
    </xf>
    <xf numFmtId="49" fontId="23" fillId="0" borderId="14" xfId="0" applyNumberFormat="1" applyFont="1" applyFill="1" applyBorder="1" applyAlignment="1">
      <alignment horizontal="left" vertical="top"/>
    </xf>
    <xf numFmtId="0" fontId="23" fillId="0" borderId="14" xfId="0" applyFont="1" applyFill="1" applyBorder="1" applyAlignment="1">
      <alignment horizontal="left" vertical="top"/>
    </xf>
    <xf numFmtId="0" fontId="23" fillId="0" borderId="18" xfId="0" applyFont="1" applyFill="1" applyBorder="1" applyAlignment="1">
      <alignment horizontal="left" vertical="top"/>
    </xf>
    <xf numFmtId="0" fontId="23" fillId="0" borderId="20" xfId="0" applyFont="1" applyFill="1" applyBorder="1" applyAlignment="1">
      <alignment horizontal="left" vertical="top"/>
    </xf>
    <xf numFmtId="0" fontId="23" fillId="0" borderId="21" xfId="0" applyFont="1" applyFill="1" applyBorder="1" applyAlignment="1">
      <alignment horizontal="left" vertical="top"/>
    </xf>
    <xf numFmtId="49" fontId="23" fillId="0" borderId="22" xfId="0" applyNumberFormat="1" applyFont="1" applyFill="1" applyBorder="1" applyAlignment="1">
      <alignment horizontal="left" vertical="top"/>
    </xf>
    <xf numFmtId="0" fontId="23" fillId="0" borderId="22" xfId="0" applyFont="1" applyFill="1" applyBorder="1" applyAlignment="1">
      <alignment horizontal="left" vertical="top"/>
    </xf>
    <xf numFmtId="0" fontId="23" fillId="0" borderId="21" xfId="0" applyFont="1" applyFill="1" applyBorder="1" applyAlignment="1">
      <alignment vertical="top"/>
    </xf>
    <xf numFmtId="0" fontId="23" fillId="0" borderId="23" xfId="0" applyFont="1" applyFill="1" applyBorder="1" applyAlignment="1">
      <alignment horizontal="left" vertical="top"/>
    </xf>
    <xf numFmtId="0" fontId="23" fillId="0" borderId="24" xfId="0" applyFont="1" applyFill="1" applyBorder="1" applyAlignment="1">
      <alignment horizontal="left" vertical="top"/>
    </xf>
    <xf numFmtId="0" fontId="24" fillId="0" borderId="14" xfId="0" applyFont="1" applyFill="1" applyBorder="1" applyAlignment="1">
      <alignment horizontal="left" vertical="top"/>
    </xf>
    <xf numFmtId="49" fontId="25" fillId="0" borderId="13" xfId="0" applyNumberFormat="1" applyFont="1" applyFill="1" applyBorder="1" applyAlignment="1">
      <alignment horizontal="left" vertical="top"/>
    </xf>
    <xf numFmtId="0" fontId="24" fillId="0" borderId="13" xfId="0" applyFont="1" applyFill="1" applyBorder="1" applyAlignment="1">
      <alignment horizontal="left" vertical="top"/>
    </xf>
    <xf numFmtId="0" fontId="24" fillId="0" borderId="0" xfId="0" applyFont="1" applyFill="1" applyAlignment="1">
      <alignment horizontal="left" vertical="top"/>
    </xf>
    <xf numFmtId="0" fontId="25" fillId="0" borderId="0" xfId="0" applyFont="1" applyFill="1" applyAlignment="1">
      <alignment horizontal="left" vertical="top"/>
    </xf>
    <xf numFmtId="0" fontId="23" fillId="0" borderId="25" xfId="0" applyFont="1" applyFill="1" applyBorder="1" applyAlignment="1">
      <alignment horizontal="left" vertical="top"/>
    </xf>
    <xf numFmtId="0" fontId="23" fillId="0" borderId="17" xfId="0" applyFont="1" applyFill="1" applyBorder="1" applyAlignment="1">
      <alignment vertical="top" wrapText="1"/>
    </xf>
    <xf numFmtId="0" fontId="23" fillId="0" borderId="25" xfId="0" applyFont="1" applyFill="1" applyBorder="1" applyAlignment="1">
      <alignment vertical="top" wrapText="1"/>
    </xf>
    <xf numFmtId="0" fontId="23" fillId="0" borderId="26" xfId="0" applyFont="1" applyFill="1" applyBorder="1" applyAlignment="1">
      <alignment horizontal="left" vertical="top" wrapText="1"/>
    </xf>
    <xf numFmtId="0" fontId="23" fillId="0" borderId="25" xfId="0" applyFont="1" applyFill="1" applyBorder="1" applyAlignment="1">
      <alignment vertical="top"/>
    </xf>
    <xf numFmtId="0" fontId="23" fillId="0" borderId="18" xfId="0" applyFont="1" applyFill="1" applyBorder="1" applyAlignment="1">
      <alignment vertical="top"/>
    </xf>
    <xf numFmtId="0" fontId="23" fillId="0" borderId="0" xfId="0" applyFont="1" applyFill="1" applyAlignment="1">
      <alignment vertical="top"/>
    </xf>
    <xf numFmtId="0" fontId="23" fillId="0" borderId="26" xfId="0" applyFont="1" applyFill="1" applyBorder="1" applyAlignment="1">
      <alignment horizontal="left" vertical="top"/>
    </xf>
    <xf numFmtId="0" fontId="23" fillId="0" borderId="27" xfId="0" applyFont="1" applyFill="1" applyBorder="1" applyAlignment="1">
      <alignment horizontal="left" vertical="top"/>
    </xf>
    <xf numFmtId="0" fontId="23" fillId="0" borderId="28" xfId="0" applyFont="1" applyFill="1" applyBorder="1" applyAlignment="1">
      <alignment horizontal="left" vertical="top"/>
    </xf>
    <xf numFmtId="0" fontId="23" fillId="0" borderId="29" xfId="0" applyFont="1" applyFill="1" applyBorder="1" applyAlignment="1">
      <alignment horizontal="left" vertical="top"/>
    </xf>
    <xf numFmtId="0" fontId="23" fillId="0" borderId="30" xfId="0" applyFont="1" applyFill="1" applyBorder="1" applyAlignment="1">
      <alignment horizontal="left" vertical="top"/>
    </xf>
    <xf numFmtId="0" fontId="23" fillId="0" borderId="31" xfId="0" applyFont="1" applyFill="1" applyBorder="1" applyAlignment="1">
      <alignment horizontal="left" vertical="top"/>
    </xf>
    <xf numFmtId="0" fontId="23" fillId="0" borderId="15" xfId="0" applyFont="1" applyFill="1" applyBorder="1" applyAlignment="1">
      <alignment vertical="top"/>
    </xf>
    <xf numFmtId="0" fontId="23" fillId="0" borderId="17" xfId="0" applyFont="1" applyFill="1" applyBorder="1" applyAlignment="1">
      <alignment vertical="top"/>
    </xf>
    <xf numFmtId="0" fontId="23" fillId="0" borderId="32" xfId="0" applyFont="1" applyFill="1" applyBorder="1" applyAlignment="1">
      <alignment vertical="top"/>
    </xf>
    <xf numFmtId="0" fontId="23" fillId="0" borderId="19" xfId="0" applyFont="1" applyFill="1" applyBorder="1" applyAlignment="1">
      <alignment horizontal="left" vertical="top"/>
    </xf>
    <xf numFmtId="0" fontId="23" fillId="0" borderId="33" xfId="0" applyFont="1" applyFill="1" applyBorder="1" applyAlignment="1">
      <alignment vertical="top"/>
    </xf>
    <xf numFmtId="0" fontId="23" fillId="0" borderId="34" xfId="0" applyFont="1" applyFill="1" applyBorder="1" applyAlignment="1">
      <alignment vertical="top"/>
    </xf>
    <xf numFmtId="0" fontId="23" fillId="0" borderId="16" xfId="0" applyFont="1" applyFill="1" applyBorder="1" applyAlignment="1">
      <alignment horizontal="left" vertical="top"/>
    </xf>
    <xf numFmtId="0" fontId="23" fillId="0" borderId="32" xfId="0" applyFont="1" applyFill="1" applyBorder="1" applyAlignment="1">
      <alignment horizontal="left" vertical="top"/>
    </xf>
    <xf numFmtId="0" fontId="23" fillId="0" borderId="33" xfId="0" applyFont="1" applyFill="1" applyBorder="1" applyAlignment="1">
      <alignment horizontal="left" vertical="top"/>
    </xf>
    <xf numFmtId="0" fontId="23" fillId="0" borderId="19" xfId="0" applyFont="1" applyFill="1" applyBorder="1" applyAlignment="1">
      <alignment vertical="top"/>
    </xf>
    <xf numFmtId="0" fontId="23" fillId="0" borderId="16" xfId="0" applyFont="1" applyFill="1" applyBorder="1" applyAlignment="1">
      <alignment vertical="top"/>
    </xf>
    <xf numFmtId="0" fontId="23" fillId="0" borderId="35" xfId="0" applyFont="1" applyFill="1" applyBorder="1" applyAlignment="1">
      <alignment vertical="top"/>
    </xf>
    <xf numFmtId="0" fontId="23" fillId="0" borderId="36" xfId="0" applyFont="1" applyFill="1" applyBorder="1" applyAlignment="1">
      <alignment vertical="top"/>
    </xf>
    <xf numFmtId="0" fontId="23" fillId="0" borderId="20" xfId="0" applyFont="1" applyFill="1" applyBorder="1" applyAlignment="1">
      <alignment vertical="top"/>
    </xf>
    <xf numFmtId="0" fontId="23" fillId="0" borderId="36" xfId="0" applyFont="1" applyFill="1" applyBorder="1" applyAlignment="1">
      <alignment horizontal="left" vertical="top"/>
    </xf>
    <xf numFmtId="0" fontId="23" fillId="0" borderId="37" xfId="0" applyFont="1" applyFill="1" applyBorder="1" applyAlignment="1">
      <alignment vertical="top"/>
    </xf>
    <xf numFmtId="0" fontId="24" fillId="0" borderId="21" xfId="0" applyFont="1" applyFill="1" applyBorder="1" applyAlignment="1">
      <alignment horizontal="left" vertical="top"/>
    </xf>
    <xf numFmtId="0" fontId="23" fillId="0" borderId="34" xfId="0" applyFont="1" applyFill="1" applyBorder="1" applyAlignment="1">
      <alignment horizontal="left" vertical="top"/>
    </xf>
    <xf numFmtId="0" fontId="23" fillId="0" borderId="37" xfId="0" applyFont="1" applyFill="1" applyBorder="1" applyAlignment="1">
      <alignment horizontal="left" vertical="top"/>
    </xf>
    <xf numFmtId="0" fontId="23" fillId="0" borderId="35" xfId="0" applyFont="1" applyFill="1" applyBorder="1" applyAlignment="1">
      <alignment horizontal="left" vertical="top"/>
    </xf>
    <xf numFmtId="0" fontId="23" fillId="0" borderId="38" xfId="0" applyFont="1" applyFill="1" applyBorder="1" applyAlignment="1">
      <alignment horizontal="left" vertical="top"/>
    </xf>
    <xf numFmtId="0" fontId="23" fillId="0" borderId="39" xfId="0" applyFont="1" applyFill="1" applyBorder="1" applyAlignment="1">
      <alignment vertical="top"/>
    </xf>
    <xf numFmtId="0" fontId="23" fillId="0" borderId="28" xfId="0" applyFont="1" applyFill="1" applyBorder="1" applyAlignment="1">
      <alignment vertical="top"/>
    </xf>
    <xf numFmtId="0" fontId="23" fillId="0" borderId="40" xfId="0" applyFont="1" applyFill="1" applyBorder="1" applyAlignment="1">
      <alignment vertical="top"/>
    </xf>
    <xf numFmtId="0" fontId="23" fillId="0" borderId="0" xfId="0" applyFont="1" applyFill="1">
      <alignment vertical="center"/>
    </xf>
    <xf numFmtId="49" fontId="23" fillId="0" borderId="0" xfId="0" applyNumberFormat="1" applyFont="1" applyFill="1" applyAlignment="1">
      <alignment vertical="top"/>
    </xf>
    <xf numFmtId="0" fontId="23" fillId="0" borderId="21" xfId="0" applyFont="1" applyFill="1" applyBorder="1" applyAlignment="1">
      <alignment horizontal="left" vertical="top" wrapText="1"/>
    </xf>
    <xf numFmtId="0" fontId="2" fillId="8" borderId="0" xfId="0" applyFont="1" applyFill="1" applyAlignment="1">
      <alignment horizontal="left" vertical="center"/>
    </xf>
    <xf numFmtId="0" fontId="2" fillId="24" borderId="0" xfId="0" applyFont="1" applyFill="1" applyAlignment="1">
      <alignment horizontal="left" vertical="center"/>
    </xf>
    <xf numFmtId="0" fontId="2" fillId="24" borderId="0" xfId="0" applyFont="1" applyFill="1">
      <alignment vertical="center"/>
    </xf>
    <xf numFmtId="0" fontId="2" fillId="0" borderId="1" xfId="0" applyFont="1" applyBorder="1" applyAlignment="1">
      <alignment horizontal="left" vertical="center"/>
    </xf>
    <xf numFmtId="0" fontId="26" fillId="0" borderId="2" xfId="0" applyFont="1" applyBorder="1" applyAlignment="1">
      <alignment horizontal="left" vertical="center"/>
    </xf>
    <xf numFmtId="0" fontId="2" fillId="0" borderId="3" xfId="0" applyFont="1" applyBorder="1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2" fillId="0" borderId="0" xfId="0" applyFont="1" applyAlignment="1">
      <alignment vertical="center"/>
    </xf>
    <xf numFmtId="0" fontId="2" fillId="8" borderId="41" xfId="0" applyFont="1" applyFill="1" applyBorder="1" applyAlignment="1">
      <alignment horizontal="left" vertical="center"/>
    </xf>
    <xf numFmtId="0" fontId="2" fillId="0" borderId="42" xfId="0" applyFont="1" applyBorder="1">
      <alignment vertical="center"/>
    </xf>
    <xf numFmtId="0" fontId="2" fillId="0" borderId="42" xfId="0" applyFont="1" applyBorder="1" applyAlignment="1">
      <alignment horizontal="left" vertical="center"/>
    </xf>
    <xf numFmtId="0" fontId="5" fillId="0" borderId="42" xfId="0" applyFont="1" applyBorder="1" applyAlignment="1">
      <alignment horizontal="left" vertical="center"/>
    </xf>
    <xf numFmtId="0" fontId="2" fillId="0" borderId="43" xfId="0" applyFont="1" applyFill="1" applyBorder="1" applyAlignment="1">
      <alignment horizontal="left" vertical="center"/>
    </xf>
    <xf numFmtId="0" fontId="2" fillId="0" borderId="43" xfId="0" applyFont="1" applyBorder="1">
      <alignment vertical="center"/>
    </xf>
    <xf numFmtId="0" fontId="2" fillId="25" borderId="0" xfId="0" applyFont="1" applyFill="1" applyAlignment="1">
      <alignment horizontal="left" vertical="center"/>
    </xf>
    <xf numFmtId="0" fontId="0" fillId="0" borderId="0" xfId="0" applyBorder="1" applyAlignment="1">
      <alignment vertical="center"/>
    </xf>
    <xf numFmtId="0" fontId="27" fillId="0" borderId="0" xfId="0" applyFont="1" applyAlignment="1">
      <alignment horizontal="left" vertical="center"/>
    </xf>
    <xf numFmtId="0" fontId="2" fillId="0" borderId="44" xfId="0" applyFont="1" applyBorder="1">
      <alignment vertical="center"/>
    </xf>
    <xf numFmtId="0" fontId="2" fillId="0" borderId="45" xfId="0" applyFont="1" applyBorder="1">
      <alignment vertical="center"/>
    </xf>
    <xf numFmtId="0" fontId="2" fillId="0" borderId="0" xfId="0" applyFont="1" applyBorder="1" applyAlignment="1">
      <alignment vertical="center"/>
    </xf>
    <xf numFmtId="0" fontId="2" fillId="0" borderId="43" xfId="0" applyFont="1" applyBorder="1" applyAlignment="1">
      <alignment vertical="center"/>
    </xf>
    <xf numFmtId="0" fontId="2" fillId="0" borderId="46" xfId="0" applyFont="1" applyBorder="1">
      <alignment vertical="center"/>
    </xf>
    <xf numFmtId="0" fontId="0" fillId="0" borderId="47" xfId="0" applyBorder="1">
      <alignment vertical="center"/>
    </xf>
    <xf numFmtId="0" fontId="2" fillId="0" borderId="47" xfId="0" applyFont="1" applyBorder="1">
      <alignment vertical="center"/>
    </xf>
    <xf numFmtId="0" fontId="2" fillId="0" borderId="45" xfId="0" applyFont="1" applyBorder="1" applyAlignment="1">
      <alignment vertical="center"/>
    </xf>
    <xf numFmtId="0" fontId="2" fillId="0" borderId="48" xfId="0" applyFont="1" applyBorder="1">
      <alignment vertical="center"/>
    </xf>
    <xf numFmtId="0" fontId="2" fillId="11" borderId="0" xfId="0" applyFont="1" applyFill="1" applyAlignment="1">
      <alignment horizontal="left" vertical="center"/>
    </xf>
    <xf numFmtId="0" fontId="2" fillId="0" borderId="49" xfId="0" applyFont="1" applyBorder="1" applyAlignment="1">
      <alignment horizontal="left" vertical="center"/>
    </xf>
    <xf numFmtId="0" fontId="2" fillId="0" borderId="50" xfId="0" applyFont="1" applyBorder="1">
      <alignment vertical="center"/>
    </xf>
    <xf numFmtId="0" fontId="2" fillId="0" borderId="51" xfId="0" applyFont="1" applyBorder="1" applyAlignment="1">
      <alignment horizontal="left" vertical="center"/>
    </xf>
    <xf numFmtId="0" fontId="28" fillId="0" borderId="0" xfId="0" applyFont="1" applyAlignment="1">
      <alignment horizontal="left" vertical="center"/>
    </xf>
    <xf numFmtId="0" fontId="2" fillId="0" borderId="52" xfId="0" applyFont="1" applyBorder="1" applyAlignment="1">
      <alignment horizontal="left" vertical="center"/>
    </xf>
    <xf numFmtId="0" fontId="2" fillId="0" borderId="53" xfId="0" applyFont="1" applyBorder="1">
      <alignment vertical="center"/>
    </xf>
    <xf numFmtId="0" fontId="29" fillId="0" borderId="0" xfId="0" applyFont="1" applyAlignment="1">
      <alignment horizontal="left" vertical="center"/>
    </xf>
    <xf numFmtId="0" fontId="2" fillId="0" borderId="54" xfId="0" applyFont="1" applyBorder="1">
      <alignment vertical="center"/>
    </xf>
    <xf numFmtId="0" fontId="2" fillId="0" borderId="55" xfId="0" applyFont="1" applyBorder="1">
      <alignment vertical="center"/>
    </xf>
    <xf numFmtId="0" fontId="2" fillId="0" borderId="56" xfId="0" applyFont="1" applyBorder="1">
      <alignment vertical="center"/>
    </xf>
    <xf numFmtId="0" fontId="2" fillId="3" borderId="41" xfId="0" applyFont="1" applyFill="1" applyBorder="1">
      <alignment vertical="center"/>
    </xf>
    <xf numFmtId="0" fontId="2" fillId="3" borderId="42" xfId="0" applyFont="1" applyFill="1" applyBorder="1" applyAlignment="1">
      <alignment horizontal="left" vertical="center"/>
    </xf>
    <xf numFmtId="0" fontId="2" fillId="3" borderId="42" xfId="0" applyFont="1" applyFill="1" applyBorder="1">
      <alignment vertical="center"/>
    </xf>
    <xf numFmtId="0" fontId="28" fillId="0" borderId="43" xfId="0" applyFont="1" applyFill="1" applyBorder="1" applyAlignment="1">
      <alignment horizontal="left" vertical="center"/>
    </xf>
    <xf numFmtId="0" fontId="2" fillId="0" borderId="43" xfId="0" applyFont="1" applyFill="1" applyBorder="1">
      <alignment vertical="center"/>
    </xf>
    <xf numFmtId="0" fontId="17" fillId="0" borderId="0" xfId="0" applyFont="1" applyFill="1" applyAlignment="1">
      <alignment horizontal="left" vertical="center"/>
    </xf>
    <xf numFmtId="0" fontId="17" fillId="0" borderId="0" xfId="0" applyFont="1" applyFill="1" applyAlignment="1">
      <alignment horizontal="right" vertical="center"/>
    </xf>
    <xf numFmtId="0" fontId="2" fillId="0" borderId="57" xfId="0" applyFont="1" applyFill="1" applyBorder="1" applyAlignment="1">
      <alignment horizontal="right" vertical="center"/>
    </xf>
    <xf numFmtId="0" fontId="2" fillId="0" borderId="0" xfId="0" applyFont="1" applyFill="1" applyAlignment="1">
      <alignment horizontal="right" vertical="center"/>
    </xf>
    <xf numFmtId="0" fontId="2" fillId="0" borderId="0" xfId="0" applyFont="1" applyFill="1" applyAlignment="1">
      <alignment vertical="center" wrapText="1"/>
    </xf>
    <xf numFmtId="0" fontId="2" fillId="0" borderId="0" xfId="0" applyFont="1" applyFill="1" applyAlignment="1">
      <alignment horizontal="left" vertical="center" wrapText="1"/>
    </xf>
    <xf numFmtId="0" fontId="2" fillId="0" borderId="57" xfId="0" applyFont="1" applyFill="1" applyBorder="1">
      <alignment vertical="center"/>
    </xf>
    <xf numFmtId="0" fontId="2" fillId="3" borderId="43" xfId="0" applyFont="1" applyFill="1" applyBorder="1">
      <alignment vertical="center"/>
    </xf>
    <xf numFmtId="0" fontId="2" fillId="3" borderId="44" xfId="0" applyFont="1" applyFill="1" applyBorder="1">
      <alignment vertical="center"/>
    </xf>
    <xf numFmtId="0" fontId="2" fillId="0" borderId="45" xfId="0" applyFont="1" applyFill="1" applyBorder="1">
      <alignment vertical="center"/>
    </xf>
    <xf numFmtId="0" fontId="2" fillId="0" borderId="58" xfId="0" applyFont="1" applyFill="1" applyBorder="1">
      <alignment vertical="center"/>
    </xf>
    <xf numFmtId="0" fontId="2" fillId="0" borderId="45" xfId="0" applyFont="1" applyFill="1" applyBorder="1" applyAlignment="1">
      <alignment horizontal="right" vertical="center"/>
    </xf>
    <xf numFmtId="0" fontId="2" fillId="3" borderId="45" xfId="0" applyFont="1" applyFill="1" applyBorder="1">
      <alignment vertical="center"/>
    </xf>
    <xf numFmtId="0" fontId="2" fillId="0" borderId="47" xfId="0" applyFont="1" applyFill="1" applyBorder="1" applyAlignment="1">
      <alignment horizontal="left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82.png"/><Relationship Id="rId8" Type="http://schemas.openxmlformats.org/officeDocument/2006/relationships/image" Target="media/image81.png"/><Relationship Id="rId79" Type="http://schemas.openxmlformats.org/officeDocument/2006/relationships/image" Target="media/image151.png"/><Relationship Id="rId78" Type="http://schemas.openxmlformats.org/officeDocument/2006/relationships/image" Target="media/image150.png"/><Relationship Id="rId77" Type="http://schemas.openxmlformats.org/officeDocument/2006/relationships/image" Target="media/image149.png"/><Relationship Id="rId76" Type="http://schemas.openxmlformats.org/officeDocument/2006/relationships/image" Target="media/image148.png"/><Relationship Id="rId75" Type="http://schemas.openxmlformats.org/officeDocument/2006/relationships/image" Target="media/image147.png"/><Relationship Id="rId74" Type="http://schemas.openxmlformats.org/officeDocument/2006/relationships/image" Target="media/image146.png"/><Relationship Id="rId73" Type="http://schemas.openxmlformats.org/officeDocument/2006/relationships/image" Target="media/image145.png"/><Relationship Id="rId72" Type="http://schemas.openxmlformats.org/officeDocument/2006/relationships/image" Target="media/image144.png"/><Relationship Id="rId71" Type="http://schemas.openxmlformats.org/officeDocument/2006/relationships/image" Target="media/image143.png"/><Relationship Id="rId70" Type="http://schemas.openxmlformats.org/officeDocument/2006/relationships/image" Target="media/image142.png"/><Relationship Id="rId7" Type="http://schemas.openxmlformats.org/officeDocument/2006/relationships/image" Target="media/image80.png"/><Relationship Id="rId69" Type="http://schemas.openxmlformats.org/officeDocument/2006/relationships/image" Target="media/image141.png"/><Relationship Id="rId68" Type="http://schemas.openxmlformats.org/officeDocument/2006/relationships/image" Target="media/image140.png"/><Relationship Id="rId67" Type="http://schemas.openxmlformats.org/officeDocument/2006/relationships/image" Target="media/image139.png"/><Relationship Id="rId66" Type="http://schemas.openxmlformats.org/officeDocument/2006/relationships/image" Target="media/image138.png"/><Relationship Id="rId65" Type="http://schemas.openxmlformats.org/officeDocument/2006/relationships/image" Target="media/image137.png"/><Relationship Id="rId64" Type="http://schemas.openxmlformats.org/officeDocument/2006/relationships/image" Target="media/image136.png"/><Relationship Id="rId63" Type="http://schemas.openxmlformats.org/officeDocument/2006/relationships/image" Target="media/image135.png"/><Relationship Id="rId62" Type="http://schemas.openxmlformats.org/officeDocument/2006/relationships/image" Target="media/image134.png"/><Relationship Id="rId61" Type="http://schemas.openxmlformats.org/officeDocument/2006/relationships/image" Target="media/image133.png"/><Relationship Id="rId60" Type="http://schemas.openxmlformats.org/officeDocument/2006/relationships/image" Target="media/image132.png"/><Relationship Id="rId6" Type="http://schemas.openxmlformats.org/officeDocument/2006/relationships/image" Target="media/image79.png"/><Relationship Id="rId59" Type="http://schemas.openxmlformats.org/officeDocument/2006/relationships/image" Target="media/image131.png"/><Relationship Id="rId58" Type="http://schemas.openxmlformats.org/officeDocument/2006/relationships/image" Target="media/image130.png"/><Relationship Id="rId57" Type="http://schemas.openxmlformats.org/officeDocument/2006/relationships/image" Target="media/image129.png"/><Relationship Id="rId56" Type="http://schemas.openxmlformats.org/officeDocument/2006/relationships/image" Target="media/image128.png"/><Relationship Id="rId55" Type="http://schemas.openxmlformats.org/officeDocument/2006/relationships/image" Target="media/image127.png"/><Relationship Id="rId54" Type="http://schemas.openxmlformats.org/officeDocument/2006/relationships/image" Target="media/image126.png"/><Relationship Id="rId53" Type="http://schemas.openxmlformats.org/officeDocument/2006/relationships/image" Target="media/image125.png"/><Relationship Id="rId52" Type="http://schemas.openxmlformats.org/officeDocument/2006/relationships/image" Target="media/image124.png"/><Relationship Id="rId51" Type="http://schemas.openxmlformats.org/officeDocument/2006/relationships/image" Target="media/image123.png"/><Relationship Id="rId50" Type="http://schemas.openxmlformats.org/officeDocument/2006/relationships/image" Target="media/image122.png"/><Relationship Id="rId5" Type="http://schemas.openxmlformats.org/officeDocument/2006/relationships/image" Target="media/image78.png"/><Relationship Id="rId49" Type="http://schemas.openxmlformats.org/officeDocument/2006/relationships/image" Target="media/image121.png"/><Relationship Id="rId48" Type="http://schemas.openxmlformats.org/officeDocument/2006/relationships/image" Target="media/image120.png"/><Relationship Id="rId47" Type="http://schemas.openxmlformats.org/officeDocument/2006/relationships/image" Target="media/image119.png"/><Relationship Id="rId46" Type="http://schemas.openxmlformats.org/officeDocument/2006/relationships/image" Target="media/image118.png"/><Relationship Id="rId45" Type="http://schemas.openxmlformats.org/officeDocument/2006/relationships/image" Target="media/image117.png"/><Relationship Id="rId44" Type="http://schemas.openxmlformats.org/officeDocument/2006/relationships/image" Target="media/image116.png"/><Relationship Id="rId43" Type="http://schemas.openxmlformats.org/officeDocument/2006/relationships/image" Target="media/image115.png"/><Relationship Id="rId42" Type="http://schemas.openxmlformats.org/officeDocument/2006/relationships/image" Target="media/image114.png"/><Relationship Id="rId41" Type="http://schemas.openxmlformats.org/officeDocument/2006/relationships/image" Target="media/image113.png"/><Relationship Id="rId40" Type="http://schemas.openxmlformats.org/officeDocument/2006/relationships/image" Target="media/image112.png"/><Relationship Id="rId4" Type="http://schemas.openxmlformats.org/officeDocument/2006/relationships/image" Target="media/image77.png"/><Relationship Id="rId39" Type="http://schemas.openxmlformats.org/officeDocument/2006/relationships/image" Target="media/image111.png"/><Relationship Id="rId38" Type="http://schemas.openxmlformats.org/officeDocument/2006/relationships/image" Target="media/image110.png"/><Relationship Id="rId37" Type="http://schemas.openxmlformats.org/officeDocument/2006/relationships/image" Target="media/image109.png"/><Relationship Id="rId36" Type="http://schemas.openxmlformats.org/officeDocument/2006/relationships/image" Target="media/image108.png"/><Relationship Id="rId35" Type="http://schemas.openxmlformats.org/officeDocument/2006/relationships/image" Target="media/image107.png"/><Relationship Id="rId34" Type="http://schemas.openxmlformats.org/officeDocument/2006/relationships/image" Target="media/image106.png"/><Relationship Id="rId33" Type="http://schemas.openxmlformats.org/officeDocument/2006/relationships/image" Target="media/image105.png"/><Relationship Id="rId32" Type="http://schemas.openxmlformats.org/officeDocument/2006/relationships/image" Target="media/image104.png"/><Relationship Id="rId31" Type="http://schemas.openxmlformats.org/officeDocument/2006/relationships/image" Target="media/image103.png"/><Relationship Id="rId30" Type="http://schemas.openxmlformats.org/officeDocument/2006/relationships/image" Target="media/image102.png"/><Relationship Id="rId3" Type="http://schemas.openxmlformats.org/officeDocument/2006/relationships/image" Target="media/image76.png"/><Relationship Id="rId29" Type="http://schemas.openxmlformats.org/officeDocument/2006/relationships/image" Target="media/image101.png"/><Relationship Id="rId28" Type="http://schemas.openxmlformats.org/officeDocument/2006/relationships/image" Target="media/image100.png"/><Relationship Id="rId27" Type="http://schemas.openxmlformats.org/officeDocument/2006/relationships/image" Target="media/image99.png"/><Relationship Id="rId26" Type="http://schemas.openxmlformats.org/officeDocument/2006/relationships/image" Target="media/image98.png"/><Relationship Id="rId25" Type="http://schemas.openxmlformats.org/officeDocument/2006/relationships/image" Target="media/image97.png"/><Relationship Id="rId24" Type="http://schemas.openxmlformats.org/officeDocument/2006/relationships/image" Target="media/image96.png"/><Relationship Id="rId23" Type="http://schemas.openxmlformats.org/officeDocument/2006/relationships/image" Target="media/image95.png"/><Relationship Id="rId22" Type="http://schemas.openxmlformats.org/officeDocument/2006/relationships/image" Target="media/image94.png"/><Relationship Id="rId21" Type="http://schemas.openxmlformats.org/officeDocument/2006/relationships/image" Target="media/image93.png"/><Relationship Id="rId20" Type="http://schemas.openxmlformats.org/officeDocument/2006/relationships/image" Target="media/image3.png"/><Relationship Id="rId2" Type="http://schemas.openxmlformats.org/officeDocument/2006/relationships/image" Target="media/image75.png"/><Relationship Id="rId19" Type="http://schemas.openxmlformats.org/officeDocument/2006/relationships/image" Target="media/image92.png"/><Relationship Id="rId18" Type="http://schemas.openxmlformats.org/officeDocument/2006/relationships/image" Target="media/image91.png"/><Relationship Id="rId17" Type="http://schemas.openxmlformats.org/officeDocument/2006/relationships/image" Target="media/image90.png"/><Relationship Id="rId16" Type="http://schemas.openxmlformats.org/officeDocument/2006/relationships/image" Target="media/image89.png"/><Relationship Id="rId15" Type="http://schemas.openxmlformats.org/officeDocument/2006/relationships/image" Target="media/image88.png"/><Relationship Id="rId14" Type="http://schemas.openxmlformats.org/officeDocument/2006/relationships/image" Target="media/image87.png"/><Relationship Id="rId13" Type="http://schemas.openxmlformats.org/officeDocument/2006/relationships/image" Target="media/image86.png"/><Relationship Id="rId12" Type="http://schemas.openxmlformats.org/officeDocument/2006/relationships/image" Target="media/image85.png"/><Relationship Id="rId11" Type="http://schemas.openxmlformats.org/officeDocument/2006/relationships/image" Target="media/image84.png"/><Relationship Id="rId10" Type="http://schemas.openxmlformats.org/officeDocument/2006/relationships/image" Target="media/image83.png"/><Relationship Id="rId1" Type="http://schemas.openxmlformats.org/officeDocument/2006/relationships/image" Target="media/image74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4" Type="http://schemas.openxmlformats.org/officeDocument/2006/relationships/styles" Target="styles.xml"/><Relationship Id="rId23" Type="http://www.wps.cn/officeDocument/2020/cellImage" Target="cellimages.xml"/><Relationship Id="rId22" Type="http://schemas.openxmlformats.org/officeDocument/2006/relationships/sharedStrings" Target="sharedStrings.xml"/><Relationship Id="rId21" Type="http://schemas.openxmlformats.org/officeDocument/2006/relationships/theme" Target="theme/theme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.png"/><Relationship Id="rId8" Type="http://schemas.openxmlformats.org/officeDocument/2006/relationships/image" Target="../media/image11.png"/><Relationship Id="rId7" Type="http://schemas.openxmlformats.org/officeDocument/2006/relationships/image" Target="../media/image10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1" Type="http://schemas.openxmlformats.org/officeDocument/2006/relationships/image" Target="../media/image14.png"/><Relationship Id="rId10" Type="http://schemas.openxmlformats.org/officeDocument/2006/relationships/image" Target="../media/image13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png"/><Relationship Id="rId8" Type="http://schemas.openxmlformats.org/officeDocument/2006/relationships/image" Target="../media/image22.png"/><Relationship Id="rId7" Type="http://schemas.openxmlformats.org/officeDocument/2006/relationships/image" Target="../media/image21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Relationship Id="rId3" Type="http://schemas.openxmlformats.org/officeDocument/2006/relationships/image" Target="../media/image17.png"/><Relationship Id="rId22" Type="http://schemas.openxmlformats.org/officeDocument/2006/relationships/image" Target="../media/image36.png"/><Relationship Id="rId21" Type="http://schemas.openxmlformats.org/officeDocument/2006/relationships/image" Target="../media/image35.png"/><Relationship Id="rId20" Type="http://schemas.openxmlformats.org/officeDocument/2006/relationships/image" Target="../media/image34.png"/><Relationship Id="rId2" Type="http://schemas.openxmlformats.org/officeDocument/2006/relationships/image" Target="../media/image16.png"/><Relationship Id="rId19" Type="http://schemas.openxmlformats.org/officeDocument/2006/relationships/image" Target="../media/image33.png"/><Relationship Id="rId18" Type="http://schemas.openxmlformats.org/officeDocument/2006/relationships/image" Target="../media/image32.png"/><Relationship Id="rId17" Type="http://schemas.openxmlformats.org/officeDocument/2006/relationships/image" Target="../media/image31.png"/><Relationship Id="rId16" Type="http://schemas.openxmlformats.org/officeDocument/2006/relationships/image" Target="../media/image30.png"/><Relationship Id="rId15" Type="http://schemas.openxmlformats.org/officeDocument/2006/relationships/image" Target="../media/image29.png"/><Relationship Id="rId14" Type="http://schemas.openxmlformats.org/officeDocument/2006/relationships/image" Target="../media/image28.png"/><Relationship Id="rId13" Type="http://schemas.openxmlformats.org/officeDocument/2006/relationships/image" Target="../media/image27.png"/><Relationship Id="rId12" Type="http://schemas.openxmlformats.org/officeDocument/2006/relationships/image" Target="../media/image26.png"/><Relationship Id="rId11" Type="http://schemas.openxmlformats.org/officeDocument/2006/relationships/image" Target="../media/image25.png"/><Relationship Id="rId10" Type="http://schemas.openxmlformats.org/officeDocument/2006/relationships/image" Target="../media/image24.png"/><Relationship Id="rId1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5.png"/><Relationship Id="rId8" Type="http://schemas.openxmlformats.org/officeDocument/2006/relationships/image" Target="../media/image44.png"/><Relationship Id="rId7" Type="http://schemas.openxmlformats.org/officeDocument/2006/relationships/image" Target="../media/image43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3" Type="http://schemas.openxmlformats.org/officeDocument/2006/relationships/image" Target="../media/image49.png"/><Relationship Id="rId12" Type="http://schemas.openxmlformats.org/officeDocument/2006/relationships/image" Target="../media/image48.png"/><Relationship Id="rId11" Type="http://schemas.openxmlformats.org/officeDocument/2006/relationships/image" Target="../media/image47.png"/><Relationship Id="rId10" Type="http://schemas.openxmlformats.org/officeDocument/2006/relationships/image" Target="../media/image46.png"/><Relationship Id="rId1" Type="http://schemas.openxmlformats.org/officeDocument/2006/relationships/image" Target="../media/image37.pn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8.png"/><Relationship Id="rId8" Type="http://schemas.openxmlformats.org/officeDocument/2006/relationships/image" Target="../media/image57.png"/><Relationship Id="rId7" Type="http://schemas.openxmlformats.org/officeDocument/2006/relationships/image" Target="../media/image56.png"/><Relationship Id="rId6" Type="http://schemas.openxmlformats.org/officeDocument/2006/relationships/image" Target="../media/image55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1" Type="http://schemas.openxmlformats.org/officeDocument/2006/relationships/image" Target="../media/image60.png"/><Relationship Id="rId10" Type="http://schemas.openxmlformats.org/officeDocument/2006/relationships/image" Target="../media/image59.png"/><Relationship Id="rId1" Type="http://schemas.openxmlformats.org/officeDocument/2006/relationships/image" Target="../media/image50.png"/></Relationships>
</file>

<file path=xl/drawings/_rels/drawing7.xml.rels><?xml version="1.0" encoding="UTF-8" standalone="yes"?>
<Relationships xmlns="http://schemas.openxmlformats.org/package/2006/relationships"><Relationship Id="rId4" Type="http://schemas.openxmlformats.org/officeDocument/2006/relationships/image" Target="../media/image64.png"/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9.xml.rels><?xml version="1.0" encoding="UTF-8" standalone="yes"?>
<Relationships xmlns="http://schemas.openxmlformats.org/package/2006/relationships"><Relationship Id="rId5" Type="http://schemas.openxmlformats.org/officeDocument/2006/relationships/image" Target="../media/image71.png"/><Relationship Id="rId4" Type="http://schemas.openxmlformats.org/officeDocument/2006/relationships/image" Target="../media/image70.png"/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3</xdr:col>
      <xdr:colOff>266700</xdr:colOff>
      <xdr:row>29</xdr:row>
      <xdr:rowOff>123825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71600" y="4800600"/>
          <a:ext cx="952500" cy="2952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285750</xdr:colOff>
      <xdr:row>32</xdr:row>
      <xdr:rowOff>133350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71600" y="5143500"/>
          <a:ext cx="285750" cy="47625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48260</xdr:colOff>
      <xdr:row>0</xdr:row>
      <xdr:rowOff>29845</xdr:rowOff>
    </xdr:from>
    <xdr:to>
      <xdr:col>16</xdr:col>
      <xdr:colOff>361315</xdr:colOff>
      <xdr:row>0</xdr:row>
      <xdr:rowOff>5176520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08785" y="29845"/>
          <a:ext cx="9914255" cy="514667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47625</xdr:colOff>
      <xdr:row>0</xdr:row>
      <xdr:rowOff>9525</xdr:rowOff>
    </xdr:from>
    <xdr:to>
      <xdr:col>10</xdr:col>
      <xdr:colOff>616585</xdr:colOff>
      <xdr:row>0</xdr:row>
      <xdr:rowOff>3591560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00125" y="9525"/>
          <a:ext cx="6769735" cy="358203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0</xdr:colOff>
      <xdr:row>104</xdr:row>
      <xdr:rowOff>0</xdr:rowOff>
    </xdr:from>
    <xdr:to>
      <xdr:col>6</xdr:col>
      <xdr:colOff>923925</xdr:colOff>
      <xdr:row>104</xdr:row>
      <xdr:rowOff>476250</xdr:rowOff>
    </xdr:to>
    <xdr:pic>
      <xdr:nvPicPr>
        <xdr:cNvPr id="72" name="图片 7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705475" y="20346035"/>
          <a:ext cx="923925" cy="47625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</xdr:col>
      <xdr:colOff>409575</xdr:colOff>
      <xdr:row>3</xdr:row>
      <xdr:rowOff>19050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5800" y="342900"/>
          <a:ext cx="409575" cy="190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438150</xdr:colOff>
      <xdr:row>4</xdr:row>
      <xdr:rowOff>19050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5800" y="514350"/>
          <a:ext cx="4381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428625</xdr:colOff>
      <xdr:row>7</xdr:row>
      <xdr:rowOff>19050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85800" y="2038350"/>
          <a:ext cx="428625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457200</xdr:colOff>
      <xdr:row>8</xdr:row>
      <xdr:rowOff>171450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85800" y="2495550"/>
          <a:ext cx="45720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409575</xdr:colOff>
      <xdr:row>9</xdr:row>
      <xdr:rowOff>171450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5800" y="2800350"/>
          <a:ext cx="409575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457200</xdr:colOff>
      <xdr:row>10</xdr:row>
      <xdr:rowOff>19050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85800" y="3105150"/>
          <a:ext cx="45720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409575</xdr:colOff>
      <xdr:row>11</xdr:row>
      <xdr:rowOff>171450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85800" y="3562350"/>
          <a:ext cx="409575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400050</xdr:colOff>
      <xdr:row>12</xdr:row>
      <xdr:rowOff>171450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85800" y="3867150"/>
          <a:ext cx="4000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419100</xdr:colOff>
      <xdr:row>13</xdr:row>
      <xdr:rowOff>171450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85800" y="4171950"/>
          <a:ext cx="41910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409575</xdr:colOff>
      <xdr:row>14</xdr:row>
      <xdr:rowOff>171450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85800" y="4476750"/>
          <a:ext cx="409575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666750</xdr:colOff>
      <xdr:row>16</xdr:row>
      <xdr:rowOff>19050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85800" y="5086350"/>
          <a:ext cx="666750" cy="47625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323850</xdr:colOff>
      <xdr:row>2</xdr:row>
      <xdr:rowOff>171450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5800" y="171450"/>
          <a:ext cx="323850" cy="342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323850</xdr:colOff>
      <xdr:row>3</xdr:row>
      <xdr:rowOff>19050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5800" y="342900"/>
          <a:ext cx="323850" cy="3238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476250</xdr:colOff>
      <xdr:row>4</xdr:row>
      <xdr:rowOff>104775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85800" y="647700"/>
          <a:ext cx="476250" cy="4095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323850</xdr:colOff>
      <xdr:row>6</xdr:row>
      <xdr:rowOff>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85800" y="952500"/>
          <a:ext cx="323850" cy="342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323850</xdr:colOff>
      <xdr:row>6</xdr:row>
      <xdr:rowOff>171450</xdr:rowOff>
    </xdr:to>
    <xdr:pic>
      <xdr:nvPicPr>
        <xdr:cNvPr id="11" name="图片 1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5800" y="1123950"/>
          <a:ext cx="323850" cy="342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476250</xdr:colOff>
      <xdr:row>7</xdr:row>
      <xdr:rowOff>104775</xdr:rowOff>
    </xdr:to>
    <xdr:pic>
      <xdr:nvPicPr>
        <xdr:cNvPr id="15" name="图片 1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85800" y="1295400"/>
          <a:ext cx="476250" cy="7143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323850</xdr:colOff>
      <xdr:row>7</xdr:row>
      <xdr:rowOff>476250</xdr:rowOff>
    </xdr:to>
    <xdr:pic>
      <xdr:nvPicPr>
        <xdr:cNvPr id="20" name="图片 1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85800" y="19050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323850</xdr:colOff>
      <xdr:row>11</xdr:row>
      <xdr:rowOff>19050</xdr:rowOff>
    </xdr:to>
    <xdr:pic>
      <xdr:nvPicPr>
        <xdr:cNvPr id="28" name="图片 2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85800" y="3276600"/>
          <a:ext cx="323850" cy="3238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323850</xdr:colOff>
      <xdr:row>12</xdr:row>
      <xdr:rowOff>171450</xdr:rowOff>
    </xdr:to>
    <xdr:pic>
      <xdr:nvPicPr>
        <xdr:cNvPr id="34" name="图片 3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85800" y="35814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323850</xdr:colOff>
      <xdr:row>14</xdr:row>
      <xdr:rowOff>171450</xdr:rowOff>
    </xdr:to>
    <xdr:pic>
      <xdr:nvPicPr>
        <xdr:cNvPr id="40" name="图片 3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85800" y="41910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323850</xdr:colOff>
      <xdr:row>17</xdr:row>
      <xdr:rowOff>476250</xdr:rowOff>
    </xdr:to>
    <xdr:pic>
      <xdr:nvPicPr>
        <xdr:cNvPr id="53" name="图片 5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85800" y="60198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323850</xdr:colOff>
      <xdr:row>20</xdr:row>
      <xdr:rowOff>9525</xdr:rowOff>
    </xdr:to>
    <xdr:pic>
      <xdr:nvPicPr>
        <xdr:cNvPr id="60" name="图片 5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85800" y="6934200"/>
          <a:ext cx="323850" cy="3238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323850</xdr:colOff>
      <xdr:row>21</xdr:row>
      <xdr:rowOff>9525</xdr:rowOff>
    </xdr:to>
    <xdr:pic>
      <xdr:nvPicPr>
        <xdr:cNvPr id="66" name="图片 6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85800" y="7248525"/>
          <a:ext cx="323850" cy="3238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323850</xdr:colOff>
      <xdr:row>22</xdr:row>
      <xdr:rowOff>9525</xdr:rowOff>
    </xdr:to>
    <xdr:pic>
      <xdr:nvPicPr>
        <xdr:cNvPr id="69" name="图片 6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85800" y="7562850"/>
          <a:ext cx="323850" cy="3238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</xdr:col>
      <xdr:colOff>323850</xdr:colOff>
      <xdr:row>24</xdr:row>
      <xdr:rowOff>152400</xdr:rowOff>
    </xdr:to>
    <xdr:pic>
      <xdr:nvPicPr>
        <xdr:cNvPr id="74" name="图片 73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85800" y="8353425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323850</xdr:colOff>
      <xdr:row>25</xdr:row>
      <xdr:rowOff>19050</xdr:rowOff>
    </xdr:to>
    <xdr:pic>
      <xdr:nvPicPr>
        <xdr:cNvPr id="77" name="图片 7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85800" y="8677275"/>
          <a:ext cx="323850" cy="3238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323850</xdr:colOff>
      <xdr:row>26</xdr:row>
      <xdr:rowOff>171450</xdr:rowOff>
    </xdr:to>
    <xdr:pic>
      <xdr:nvPicPr>
        <xdr:cNvPr id="78" name="图片 7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85800" y="8982075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476250</xdr:colOff>
      <xdr:row>30</xdr:row>
      <xdr:rowOff>714375</xdr:rowOff>
    </xdr:to>
    <xdr:pic>
      <xdr:nvPicPr>
        <xdr:cNvPr id="86" name="图片 8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85800" y="10525125"/>
          <a:ext cx="476250" cy="7143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323850</xdr:colOff>
      <xdr:row>33</xdr:row>
      <xdr:rowOff>0</xdr:rowOff>
    </xdr:to>
    <xdr:pic>
      <xdr:nvPicPr>
        <xdr:cNvPr id="88" name="图片 87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85800" y="11744325"/>
          <a:ext cx="323850" cy="342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323850</xdr:colOff>
      <xdr:row>34</xdr:row>
      <xdr:rowOff>0</xdr:rowOff>
    </xdr:to>
    <xdr:pic>
      <xdr:nvPicPr>
        <xdr:cNvPr id="90" name="图片 89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85800" y="11915775"/>
          <a:ext cx="323850" cy="342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1</xdr:col>
      <xdr:colOff>323850</xdr:colOff>
      <xdr:row>34</xdr:row>
      <xdr:rowOff>171450</xdr:rowOff>
    </xdr:to>
    <xdr:pic>
      <xdr:nvPicPr>
        <xdr:cNvPr id="92" name="图片 9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85800" y="12087225"/>
          <a:ext cx="323850" cy="342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323850</xdr:colOff>
      <xdr:row>35</xdr:row>
      <xdr:rowOff>19050</xdr:rowOff>
    </xdr:to>
    <xdr:pic>
      <xdr:nvPicPr>
        <xdr:cNvPr id="94" name="图片 9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85800" y="12258675"/>
          <a:ext cx="323850" cy="32385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323850</xdr:colOff>
      <xdr:row>2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5800" y="17145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323850</xdr:colOff>
      <xdr:row>3</xdr:row>
      <xdr:rowOff>9525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5800" y="4953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323850</xdr:colOff>
      <xdr:row>5</xdr:row>
      <xdr:rowOff>19050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85800" y="1419225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323850</xdr:colOff>
      <xdr:row>6</xdr:row>
      <xdr:rowOff>171450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85800" y="1876425"/>
          <a:ext cx="323850" cy="342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323850</xdr:colOff>
      <xdr:row>8</xdr:row>
      <xdr:rowOff>152400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5800" y="2352675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323850</xdr:colOff>
      <xdr:row>9</xdr:row>
      <xdr:rowOff>152400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85800" y="2676525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323850</xdr:colOff>
      <xdr:row>10</xdr:row>
      <xdr:rowOff>161925</xdr:rowOff>
    </xdr:to>
    <xdr:pic>
      <xdr:nvPicPr>
        <xdr:cNvPr id="13" name="图片 1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85800" y="3000375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323850</xdr:colOff>
      <xdr:row>11</xdr:row>
      <xdr:rowOff>19050</xdr:rowOff>
    </xdr:to>
    <xdr:pic>
      <xdr:nvPicPr>
        <xdr:cNvPr id="15" name="图片 14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85800" y="33147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323850</xdr:colOff>
      <xdr:row>12</xdr:row>
      <xdr:rowOff>19050</xdr:rowOff>
    </xdr:to>
    <xdr:pic>
      <xdr:nvPicPr>
        <xdr:cNvPr id="18" name="图片 1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85800" y="37719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323850</xdr:colOff>
      <xdr:row>13</xdr:row>
      <xdr:rowOff>171450</xdr:rowOff>
    </xdr:to>
    <xdr:pic>
      <xdr:nvPicPr>
        <xdr:cNvPr id="20" name="图片 1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85800" y="42291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323850</xdr:colOff>
      <xdr:row>16</xdr:row>
      <xdr:rowOff>9525</xdr:rowOff>
    </xdr:to>
    <xdr:pic>
      <xdr:nvPicPr>
        <xdr:cNvPr id="22" name="图片 2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85800" y="51435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323850</xdr:colOff>
      <xdr:row>17</xdr:row>
      <xdr:rowOff>171450</xdr:rowOff>
    </xdr:to>
    <xdr:pic>
      <xdr:nvPicPr>
        <xdr:cNvPr id="25" name="图片 2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85800" y="5610225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323850</xdr:colOff>
      <xdr:row>18</xdr:row>
      <xdr:rowOff>161925</xdr:rowOff>
    </xdr:to>
    <xdr:pic>
      <xdr:nvPicPr>
        <xdr:cNvPr id="26" name="图片 2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85800" y="5915025"/>
          <a:ext cx="323850" cy="46672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323850</xdr:colOff>
      <xdr:row>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5800" y="17145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323850</xdr:colOff>
      <xdr:row>6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5800" y="9525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323850</xdr:colOff>
      <xdr:row>6</xdr:row>
      <xdr:rowOff>304800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85800" y="12573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476250</xdr:colOff>
      <xdr:row>6</xdr:row>
      <xdr:rowOff>714375</xdr:rowOff>
    </xdr:to>
    <xdr:pic>
      <xdr:nvPicPr>
        <xdr:cNvPr id="9" name="图片 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85800" y="1428750"/>
          <a:ext cx="476250" cy="7143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323850</xdr:colOff>
      <xdr:row>9</xdr:row>
      <xdr:rowOff>19050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5800" y="264795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323850</xdr:colOff>
      <xdr:row>10</xdr:row>
      <xdr:rowOff>171450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85800" y="310515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323850</xdr:colOff>
      <xdr:row>12</xdr:row>
      <xdr:rowOff>0</xdr:rowOff>
    </xdr:to>
    <xdr:pic>
      <xdr:nvPicPr>
        <xdr:cNvPr id="17" name="图片 1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85800" y="340995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323850</xdr:colOff>
      <xdr:row>12</xdr:row>
      <xdr:rowOff>304800</xdr:rowOff>
    </xdr:to>
    <xdr:pic>
      <xdr:nvPicPr>
        <xdr:cNvPr id="19" name="图片 1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85800" y="371475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323850</xdr:colOff>
      <xdr:row>14</xdr:row>
      <xdr:rowOff>171450</xdr:rowOff>
    </xdr:to>
    <xdr:pic>
      <xdr:nvPicPr>
        <xdr:cNvPr id="24" name="图片 2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85800" y="43434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323850</xdr:colOff>
      <xdr:row>15</xdr:row>
      <xdr:rowOff>19050</xdr:rowOff>
    </xdr:to>
    <xdr:pic>
      <xdr:nvPicPr>
        <xdr:cNvPr id="27" name="图片 26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85800" y="4648200"/>
          <a:ext cx="3238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638175</xdr:colOff>
      <xdr:row>17</xdr:row>
      <xdr:rowOff>38100</xdr:rowOff>
    </xdr:to>
    <xdr:pic>
      <xdr:nvPicPr>
        <xdr:cNvPr id="28" name="图片 27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85800" y="5410200"/>
          <a:ext cx="638175" cy="9525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16</xdr:row>
      <xdr:rowOff>0</xdr:rowOff>
    </xdr:from>
    <xdr:to>
      <xdr:col>1</xdr:col>
      <xdr:colOff>476250</xdr:colOff>
      <xdr:row>16</xdr:row>
      <xdr:rowOff>476250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5800" y="3028950"/>
          <a:ext cx="476250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371475</xdr:colOff>
      <xdr:row>26</xdr:row>
      <xdr:rowOff>476250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5800" y="5181600"/>
          <a:ext cx="371475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</xdr:col>
      <xdr:colOff>314325</xdr:colOff>
      <xdr:row>36</xdr:row>
      <xdr:rowOff>476250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85800" y="7334250"/>
          <a:ext cx="314325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</xdr:col>
      <xdr:colOff>447675</xdr:colOff>
      <xdr:row>46</xdr:row>
      <xdr:rowOff>476250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85800" y="9639300"/>
          <a:ext cx="447675" cy="47625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8</xdr:row>
      <xdr:rowOff>0</xdr:rowOff>
    </xdr:from>
    <xdr:to>
      <xdr:col>2</xdr:col>
      <xdr:colOff>514350</xdr:colOff>
      <xdr:row>8</xdr:row>
      <xdr:rowOff>1428750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5800" y="2209800"/>
          <a:ext cx="1200150" cy="1428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3</xdr:col>
      <xdr:colOff>57150</xdr:colOff>
      <xdr:row>12</xdr:row>
      <xdr:rowOff>1685925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5800" y="6038850"/>
          <a:ext cx="1428750" cy="168592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</xdr:col>
      <xdr:colOff>409575</xdr:colOff>
      <xdr:row>10</xdr:row>
      <xdr:rowOff>476250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5800" y="2133600"/>
          <a:ext cx="409575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476250</xdr:colOff>
      <xdr:row>13</xdr:row>
      <xdr:rowOff>419100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5800" y="3962400"/>
          <a:ext cx="476250" cy="4191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581025</xdr:colOff>
      <xdr:row>15</xdr:row>
      <xdr:rowOff>476250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85800" y="5334000"/>
          <a:ext cx="581025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466725</xdr:colOff>
      <xdr:row>17</xdr:row>
      <xdr:rowOff>19050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85800" y="6096000"/>
          <a:ext cx="466725" cy="476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476250</xdr:colOff>
      <xdr:row>19</xdr:row>
      <xdr:rowOff>457200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5800" y="7924800"/>
          <a:ext cx="476250" cy="4572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hyperlink" Target="https://docs.qq.com/sheet/DVVZmeVFEWFBxbVh6" TargetMode="Externa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https://www.bilibili.com/bangumi/play/ep808487?theme=movie&amp;spm_id_from=333.337.0.0" TargetMode="External"/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10"/>
  <sheetViews>
    <sheetView tabSelected="1" workbookViewId="0">
      <selection activeCell="B3" sqref="B3"/>
    </sheetView>
  </sheetViews>
  <sheetFormatPr defaultColWidth="9" defaultRowHeight="13.5"/>
  <cols>
    <col min="3" max="3" width="45.625" customWidth="1"/>
  </cols>
  <sheetData>
    <row r="1" ht="48" spans="1:7">
      <c r="A1" s="3"/>
      <c r="B1" s="307" t="s">
        <v>0</v>
      </c>
      <c r="C1" s="23" t="s">
        <v>1</v>
      </c>
      <c r="D1" s="3"/>
      <c r="E1" s="3"/>
      <c r="F1" s="3"/>
      <c r="G1" s="3"/>
    </row>
    <row r="2" spans="1:7">
      <c r="A2" s="3"/>
      <c r="B2" s="3"/>
      <c r="C2" s="24"/>
      <c r="D2" s="3"/>
      <c r="E2" s="3"/>
      <c r="F2" s="3"/>
      <c r="G2" s="3"/>
    </row>
    <row r="3" ht="24" spans="1:7">
      <c r="A3" s="3"/>
      <c r="B3" s="307" t="s">
        <v>2</v>
      </c>
      <c r="C3" s="23" t="s">
        <v>3</v>
      </c>
      <c r="D3" s="3"/>
      <c r="E3" s="3"/>
      <c r="F3" s="3"/>
      <c r="G3" s="3"/>
    </row>
    <row r="4" spans="1:7">
      <c r="A4" s="3"/>
      <c r="B4" s="3"/>
      <c r="C4" s="23" t="s">
        <v>4</v>
      </c>
      <c r="D4" s="3"/>
      <c r="E4" s="3"/>
      <c r="F4" s="3"/>
      <c r="G4" s="3"/>
    </row>
    <row r="5" spans="1:7">
      <c r="A5" s="3"/>
      <c r="B5" s="3"/>
      <c r="C5" s="23" t="s">
        <v>5</v>
      </c>
      <c r="D5" s="3"/>
      <c r="E5" s="3"/>
      <c r="F5" s="3"/>
      <c r="G5" s="3"/>
    </row>
    <row r="6" spans="1:7">
      <c r="A6" s="3"/>
      <c r="B6" s="3"/>
      <c r="C6" s="24"/>
      <c r="D6" s="3"/>
      <c r="E6" s="3"/>
      <c r="F6" s="3"/>
      <c r="G6" s="3"/>
    </row>
    <row r="7" ht="24" spans="1:7">
      <c r="A7" s="3"/>
      <c r="B7" s="307" t="s">
        <v>6</v>
      </c>
      <c r="C7" s="23" t="s">
        <v>7</v>
      </c>
      <c r="D7" s="3"/>
      <c r="E7" s="3"/>
      <c r="F7" s="3"/>
      <c r="G7" s="3"/>
    </row>
    <row r="8" spans="1:7">
      <c r="A8" s="3"/>
      <c r="B8" s="3"/>
      <c r="C8" s="24"/>
      <c r="D8" s="3"/>
      <c r="E8" s="3"/>
      <c r="F8" s="3"/>
      <c r="G8" s="3"/>
    </row>
    <row r="9" spans="1:7">
      <c r="A9" s="3"/>
      <c r="B9" s="11" t="s">
        <v>8</v>
      </c>
      <c r="C9" s="23" t="s">
        <v>9</v>
      </c>
      <c r="D9" s="3"/>
      <c r="E9" s="3"/>
      <c r="F9" s="3"/>
      <c r="G9" s="3"/>
    </row>
    <row r="10" spans="1:7">
      <c r="A10" s="3"/>
      <c r="B10" s="3"/>
      <c r="C10" s="23" t="s">
        <v>10</v>
      </c>
      <c r="D10" s="3"/>
      <c r="E10" s="3"/>
      <c r="F10" s="3"/>
      <c r="G10" s="3"/>
    </row>
    <row r="11" spans="1:7">
      <c r="A11" s="3"/>
      <c r="B11" s="3"/>
      <c r="C11" s="23" t="s">
        <v>11</v>
      </c>
      <c r="D11" s="11" t="s">
        <v>12</v>
      </c>
      <c r="E11" s="3"/>
      <c r="F11" s="3"/>
      <c r="G11" s="3"/>
    </row>
    <row r="12" spans="1:7">
      <c r="A12" s="3"/>
      <c r="B12" s="3"/>
      <c r="C12" s="24"/>
      <c r="D12" s="3"/>
      <c r="E12" s="3"/>
      <c r="F12" s="3"/>
      <c r="G12" s="3"/>
    </row>
    <row r="13" spans="1:7">
      <c r="A13" s="3"/>
      <c r="B13" s="11" t="s">
        <v>13</v>
      </c>
      <c r="C13" s="23" t="s">
        <v>14</v>
      </c>
      <c r="D13" s="3"/>
      <c r="E13" s="3"/>
      <c r="F13" s="3"/>
      <c r="G13" s="3"/>
    </row>
    <row r="14" ht="24" spans="1:7">
      <c r="A14" s="3"/>
      <c r="B14" s="3"/>
      <c r="C14" s="23" t="s">
        <v>15</v>
      </c>
      <c r="D14" s="3"/>
      <c r="E14" s="3"/>
      <c r="F14" s="3"/>
      <c r="G14" s="3"/>
    </row>
    <row r="15" spans="1:7">
      <c r="A15" s="3"/>
      <c r="B15" s="3"/>
      <c r="C15" s="24"/>
      <c r="D15" s="3"/>
      <c r="E15" s="3"/>
      <c r="F15" s="3"/>
      <c r="G15" s="3"/>
    </row>
    <row r="16" ht="24" spans="1:7">
      <c r="A16" s="3"/>
      <c r="B16" s="307" t="s">
        <v>16</v>
      </c>
      <c r="C16" s="23" t="s">
        <v>17</v>
      </c>
      <c r="D16" s="3"/>
      <c r="E16" s="3"/>
      <c r="F16" s="3"/>
      <c r="G16" s="3"/>
    </row>
    <row r="17" spans="1:7">
      <c r="A17" s="3"/>
      <c r="B17" s="3"/>
      <c r="C17" s="24"/>
      <c r="D17" s="3"/>
      <c r="E17" s="3"/>
      <c r="F17" s="3"/>
      <c r="G17" s="3"/>
    </row>
    <row r="18" spans="1:7">
      <c r="A18" s="3"/>
      <c r="B18" s="3"/>
      <c r="C18" s="23" t="s">
        <v>18</v>
      </c>
      <c r="D18" s="11" t="s">
        <v>19</v>
      </c>
      <c r="E18" s="3"/>
      <c r="F18" s="3"/>
      <c r="G18" s="3"/>
    </row>
    <row r="19" ht="24" spans="1:7">
      <c r="A19" s="3"/>
      <c r="B19" s="3"/>
      <c r="C19" s="23" t="s">
        <v>20</v>
      </c>
      <c r="D19" s="11" t="s">
        <v>21</v>
      </c>
      <c r="E19" s="3"/>
      <c r="F19" s="3"/>
      <c r="G19" s="3"/>
    </row>
    <row r="20" spans="1:7">
      <c r="A20" s="3"/>
      <c r="B20" s="3"/>
      <c r="C20" s="23" t="s">
        <v>22</v>
      </c>
      <c r="D20" s="11" t="s">
        <v>23</v>
      </c>
      <c r="E20" s="3"/>
      <c r="F20" s="3"/>
      <c r="G20" s="3"/>
    </row>
    <row r="21" spans="1:7">
      <c r="A21" s="3"/>
      <c r="B21" s="3"/>
      <c r="C21" s="24"/>
      <c r="D21" s="3"/>
      <c r="E21" s="3"/>
      <c r="F21" s="3"/>
      <c r="G21" s="3"/>
    </row>
    <row r="22" ht="24" spans="1:7">
      <c r="A22" s="3"/>
      <c r="B22" s="23" t="s">
        <v>24</v>
      </c>
      <c r="C22" s="23" t="s">
        <v>25</v>
      </c>
      <c r="D22" s="3"/>
      <c r="E22" s="3"/>
      <c r="F22" s="3"/>
      <c r="G22" s="3"/>
    </row>
    <row r="23" ht="24" spans="1:7">
      <c r="A23" s="3"/>
      <c r="B23" s="3"/>
      <c r="C23" s="23" t="s">
        <v>26</v>
      </c>
      <c r="D23" s="3"/>
      <c r="E23" s="3"/>
      <c r="F23" s="3"/>
      <c r="G23" s="3"/>
    </row>
    <row r="24" ht="24" spans="1:7">
      <c r="A24" s="3"/>
      <c r="B24" s="3"/>
      <c r="C24" s="23" t="s">
        <v>27</v>
      </c>
      <c r="D24" s="3"/>
      <c r="E24" s="3"/>
      <c r="F24" s="3"/>
      <c r="G24" s="3"/>
    </row>
    <row r="25" ht="24" spans="1:7">
      <c r="A25" s="3"/>
      <c r="B25" s="3"/>
      <c r="C25" s="23" t="s">
        <v>28</v>
      </c>
      <c r="D25" s="3"/>
      <c r="E25" s="3"/>
      <c r="F25" s="3"/>
      <c r="G25" s="3"/>
    </row>
    <row r="26" ht="24" spans="1:7">
      <c r="A26" s="3"/>
      <c r="B26" s="3"/>
      <c r="C26" s="23" t="s">
        <v>29</v>
      </c>
      <c r="D26" s="3"/>
      <c r="E26" s="3"/>
      <c r="F26" s="3"/>
      <c r="G26" s="3"/>
    </row>
    <row r="27" spans="1:7">
      <c r="A27" s="3"/>
      <c r="B27" s="3"/>
      <c r="C27" s="24"/>
      <c r="D27" s="3"/>
      <c r="E27" s="3"/>
      <c r="F27" s="3"/>
      <c r="G27" s="3"/>
    </row>
    <row r="28" ht="24" spans="1:7">
      <c r="A28" s="3"/>
      <c r="B28" s="11" t="s">
        <v>30</v>
      </c>
      <c r="C28" s="23" t="s">
        <v>31</v>
      </c>
      <c r="D28" s="11" t="s">
        <v>32</v>
      </c>
      <c r="E28" s="3"/>
      <c r="F28" s="3"/>
      <c r="G28" s="3"/>
    </row>
    <row r="29" spans="1:7">
      <c r="A29" s="3"/>
      <c r="B29" s="3"/>
      <c r="C29" s="23" t="s">
        <v>33</v>
      </c>
      <c r="D29" s="11" t="s">
        <v>34</v>
      </c>
      <c r="E29" s="3"/>
      <c r="F29" s="3"/>
      <c r="G29" s="3"/>
    </row>
    <row r="30" ht="24" spans="1:7">
      <c r="A30" s="3"/>
      <c r="B30" s="3"/>
      <c r="C30" s="23" t="s">
        <v>35</v>
      </c>
      <c r="D30" s="3"/>
      <c r="E30" s="3"/>
      <c r="F30" s="3"/>
      <c r="G30" s="3"/>
    </row>
    <row r="31" ht="24" spans="1:7">
      <c r="A31" s="3"/>
      <c r="B31" s="3"/>
      <c r="C31" s="23" t="s">
        <v>36</v>
      </c>
      <c r="D31" s="3"/>
      <c r="E31" s="3"/>
      <c r="F31" s="3"/>
      <c r="G31" s="3"/>
    </row>
    <row r="32" spans="1:7">
      <c r="A32" s="3"/>
      <c r="B32" s="3"/>
      <c r="C32" s="24"/>
      <c r="D32" s="3"/>
      <c r="E32" s="3"/>
      <c r="F32" s="3"/>
      <c r="G32" s="3"/>
    </row>
    <row r="33" spans="1:7">
      <c r="A33" s="3"/>
      <c r="B33" s="307" t="s">
        <v>37</v>
      </c>
      <c r="C33" s="23" t="s">
        <v>38</v>
      </c>
      <c r="D33" s="3"/>
      <c r="E33" s="3"/>
      <c r="F33" s="3"/>
      <c r="G33" s="3"/>
    </row>
    <row r="34" spans="1:7">
      <c r="A34" s="3"/>
      <c r="B34" s="3"/>
      <c r="C34" s="23" t="s">
        <v>39</v>
      </c>
      <c r="D34" s="3"/>
      <c r="E34" s="3"/>
      <c r="F34" s="3"/>
      <c r="G34" s="3"/>
    </row>
    <row r="35" spans="1:7">
      <c r="A35" s="3"/>
      <c r="B35" s="3"/>
      <c r="C35" s="23" t="s">
        <v>40</v>
      </c>
      <c r="D35" s="3"/>
      <c r="E35" s="3"/>
      <c r="F35" s="3"/>
      <c r="G35" s="3"/>
    </row>
    <row r="36" spans="1:7">
      <c r="A36" s="3"/>
      <c r="B36" s="3"/>
      <c r="C36" s="24"/>
      <c r="D36" s="3"/>
      <c r="E36" s="3"/>
      <c r="F36" s="3"/>
      <c r="G36" s="3"/>
    </row>
    <row r="37" spans="1:7">
      <c r="A37" s="3"/>
      <c r="B37" s="3"/>
      <c r="C37" s="23" t="s">
        <v>41</v>
      </c>
      <c r="D37" s="3"/>
      <c r="E37" s="3"/>
      <c r="F37" s="3"/>
      <c r="G37" s="3"/>
    </row>
    <row r="38" spans="1:7">
      <c r="A38" s="3"/>
      <c r="B38" s="3"/>
      <c r="C38" s="23" t="s">
        <v>42</v>
      </c>
      <c r="D38" s="3"/>
      <c r="E38" s="3"/>
      <c r="F38" s="3"/>
      <c r="G38" s="3"/>
    </row>
    <row r="39" ht="24" spans="1:7">
      <c r="A39" s="3"/>
      <c r="B39" s="3"/>
      <c r="C39" s="23" t="s">
        <v>43</v>
      </c>
      <c r="D39" s="3"/>
      <c r="E39" s="3"/>
      <c r="F39" s="3"/>
      <c r="G39" s="3"/>
    </row>
    <row r="40" spans="1:7">
      <c r="A40" s="3"/>
      <c r="B40" s="3"/>
      <c r="C40" s="23" t="s">
        <v>44</v>
      </c>
      <c r="D40" s="3"/>
      <c r="E40" s="3"/>
      <c r="F40" s="3"/>
      <c r="G40" s="3"/>
    </row>
    <row r="41" ht="24" spans="1:7">
      <c r="A41" s="3"/>
      <c r="B41" s="3"/>
      <c r="C41" s="23" t="s">
        <v>45</v>
      </c>
      <c r="D41" s="3"/>
      <c r="E41" s="3"/>
      <c r="F41" s="3"/>
      <c r="G41" s="3"/>
    </row>
    <row r="42" spans="1:7">
      <c r="A42" s="3"/>
      <c r="B42" s="3"/>
      <c r="C42" s="23" t="s">
        <v>46</v>
      </c>
      <c r="D42" s="3"/>
      <c r="E42" s="3"/>
      <c r="F42" s="3"/>
      <c r="G42" s="3"/>
    </row>
    <row r="43" spans="1:7">
      <c r="A43" s="3"/>
      <c r="B43" s="3"/>
      <c r="C43" s="23" t="s">
        <v>47</v>
      </c>
      <c r="D43" s="3"/>
      <c r="E43" s="3"/>
      <c r="F43" s="3"/>
      <c r="G43" s="3"/>
    </row>
    <row r="44" spans="1:7">
      <c r="A44" s="3"/>
      <c r="B44" s="3"/>
      <c r="C44" s="24"/>
      <c r="D44" s="3"/>
      <c r="E44" s="3"/>
      <c r="F44" s="3"/>
      <c r="G44" s="3"/>
    </row>
    <row r="45" spans="1:7">
      <c r="A45" s="3"/>
      <c r="B45" s="3"/>
      <c r="C45" s="23" t="s">
        <v>48</v>
      </c>
      <c r="D45" s="3"/>
      <c r="E45" s="3"/>
      <c r="F45" s="3"/>
      <c r="G45" s="3"/>
    </row>
    <row r="46" spans="1:7">
      <c r="A46" s="3"/>
      <c r="B46" s="3"/>
      <c r="C46" s="23" t="s">
        <v>49</v>
      </c>
      <c r="D46" s="3"/>
      <c r="E46" s="3"/>
      <c r="F46" s="3"/>
      <c r="G46" s="3"/>
    </row>
    <row r="47" spans="1:7">
      <c r="A47" s="3"/>
      <c r="B47" s="3"/>
      <c r="C47" s="23" t="s">
        <v>50</v>
      </c>
      <c r="D47" s="3"/>
      <c r="E47" s="3"/>
      <c r="F47" s="3"/>
      <c r="G47" s="3"/>
    </row>
    <row r="48" spans="1:7">
      <c r="A48" s="3"/>
      <c r="B48" s="3"/>
      <c r="C48" s="24"/>
      <c r="D48" s="3"/>
      <c r="E48" s="3"/>
      <c r="F48" s="3"/>
      <c r="G48" s="3"/>
    </row>
    <row r="49" ht="36" spans="1:7">
      <c r="A49" s="3"/>
      <c r="B49" s="11" t="s">
        <v>51</v>
      </c>
      <c r="C49" s="23" t="s">
        <v>52</v>
      </c>
      <c r="D49" s="3"/>
      <c r="E49" s="3"/>
      <c r="F49" s="3"/>
      <c r="G49" s="3"/>
    </row>
    <row r="50" ht="36" spans="1:7">
      <c r="A50" s="3"/>
      <c r="B50" s="3"/>
      <c r="C50" s="23" t="s">
        <v>53</v>
      </c>
      <c r="D50" s="3"/>
      <c r="E50" s="3"/>
      <c r="F50" s="3"/>
      <c r="G50" s="3"/>
    </row>
    <row r="51" spans="1:7">
      <c r="A51" s="3"/>
      <c r="B51" s="3"/>
      <c r="C51" s="23" t="s">
        <v>54</v>
      </c>
      <c r="D51" s="3"/>
      <c r="E51" s="3"/>
      <c r="F51" s="3"/>
      <c r="G51" s="3"/>
    </row>
    <row r="52" spans="1:7">
      <c r="A52" s="3"/>
      <c r="B52" s="3"/>
      <c r="C52" s="24"/>
      <c r="D52" s="3"/>
      <c r="E52" s="3"/>
      <c r="F52" s="3"/>
      <c r="G52" s="3"/>
    </row>
    <row r="53" spans="1:7">
      <c r="A53" s="11" t="s">
        <v>8</v>
      </c>
      <c r="B53" s="11" t="s">
        <v>55</v>
      </c>
      <c r="C53" s="24"/>
      <c r="D53" s="11" t="s">
        <v>56</v>
      </c>
      <c r="E53" s="11" t="s">
        <v>57</v>
      </c>
      <c r="F53" s="3"/>
      <c r="G53" s="3"/>
    </row>
    <row r="54" spans="1:7">
      <c r="A54" s="3"/>
      <c r="B54" s="11" t="s">
        <v>58</v>
      </c>
      <c r="C54" s="24"/>
      <c r="D54" s="11" t="s">
        <v>56</v>
      </c>
      <c r="E54" s="3"/>
      <c r="F54" s="3"/>
      <c r="G54" s="3"/>
    </row>
    <row r="55" spans="1:7">
      <c r="A55" s="3"/>
      <c r="B55" s="11" t="s">
        <v>59</v>
      </c>
      <c r="C55" s="23" t="s">
        <v>60</v>
      </c>
      <c r="D55" s="11" t="s">
        <v>56</v>
      </c>
      <c r="E55" s="11" t="s">
        <v>61</v>
      </c>
      <c r="F55" s="3"/>
      <c r="G55" s="3"/>
    </row>
    <row r="56" spans="1:7">
      <c r="A56" s="3"/>
      <c r="B56" s="3"/>
      <c r="C56" s="24"/>
      <c r="D56" s="3"/>
      <c r="E56" s="3"/>
      <c r="F56" s="3"/>
      <c r="G56" s="3"/>
    </row>
    <row r="57" ht="24" spans="1:7">
      <c r="A57" s="3"/>
      <c r="B57" s="11" t="s">
        <v>62</v>
      </c>
      <c r="C57" s="23" t="s">
        <v>63</v>
      </c>
      <c r="D57" s="11" t="s">
        <v>64</v>
      </c>
      <c r="E57" s="11" t="s">
        <v>65</v>
      </c>
      <c r="F57" s="3"/>
      <c r="G57" s="11" t="s">
        <v>66</v>
      </c>
    </row>
    <row r="58" ht="24" spans="1:7">
      <c r="A58" s="3"/>
      <c r="B58" s="11" t="s">
        <v>67</v>
      </c>
      <c r="C58" s="23" t="s">
        <v>68</v>
      </c>
      <c r="D58" s="11" t="s">
        <v>56</v>
      </c>
      <c r="E58" s="11" t="s">
        <v>69</v>
      </c>
      <c r="F58" s="3"/>
      <c r="G58" s="11" t="s">
        <v>66</v>
      </c>
    </row>
    <row r="59" ht="72" spans="1:7">
      <c r="A59" s="3"/>
      <c r="B59" s="11" t="s">
        <v>70</v>
      </c>
      <c r="C59" s="23" t="s">
        <v>71</v>
      </c>
      <c r="D59" s="11" t="s">
        <v>72</v>
      </c>
      <c r="E59" s="11" t="s">
        <v>65</v>
      </c>
      <c r="F59" s="3"/>
      <c r="G59" s="11" t="s">
        <v>66</v>
      </c>
    </row>
    <row r="60" ht="24" spans="1:7">
      <c r="A60" s="3"/>
      <c r="B60" s="11" t="s">
        <v>73</v>
      </c>
      <c r="C60" s="23" t="s">
        <v>74</v>
      </c>
      <c r="D60" s="11" t="s">
        <v>72</v>
      </c>
      <c r="E60" s="11" t="s">
        <v>65</v>
      </c>
      <c r="F60" s="3"/>
      <c r="G60" s="11" t="s">
        <v>66</v>
      </c>
    </row>
    <row r="61" ht="24" spans="1:7">
      <c r="A61" s="3"/>
      <c r="B61" s="11" t="s">
        <v>75</v>
      </c>
      <c r="C61" s="23" t="s">
        <v>76</v>
      </c>
      <c r="D61" s="11" t="s">
        <v>72</v>
      </c>
      <c r="E61" s="11" t="s">
        <v>65</v>
      </c>
      <c r="F61" s="3"/>
      <c r="G61" s="11" t="s">
        <v>66</v>
      </c>
    </row>
    <row r="62" ht="24" spans="1:7">
      <c r="A62" s="3"/>
      <c r="B62" s="11" t="s">
        <v>77</v>
      </c>
      <c r="C62" s="23" t="s">
        <v>78</v>
      </c>
      <c r="D62" s="11" t="s">
        <v>72</v>
      </c>
      <c r="E62" s="11" t="s">
        <v>65</v>
      </c>
      <c r="F62" s="3"/>
      <c r="G62" s="11" t="s">
        <v>66</v>
      </c>
    </row>
    <row r="63" ht="24" spans="1:7">
      <c r="A63" s="3"/>
      <c r="B63" s="11" t="s">
        <v>79</v>
      </c>
      <c r="C63" s="23" t="s">
        <v>80</v>
      </c>
      <c r="D63" s="11" t="s">
        <v>72</v>
      </c>
      <c r="E63" s="11" t="s">
        <v>65</v>
      </c>
      <c r="F63" s="3"/>
      <c r="G63" s="11" t="s">
        <v>66</v>
      </c>
    </row>
    <row r="64" ht="48" spans="1:7">
      <c r="A64" s="3"/>
      <c r="B64" s="11" t="s">
        <v>81</v>
      </c>
      <c r="C64" s="23" t="s">
        <v>82</v>
      </c>
      <c r="D64" s="3"/>
      <c r="E64" s="3"/>
      <c r="F64" s="3"/>
      <c r="G64" s="11" t="s">
        <v>83</v>
      </c>
    </row>
    <row r="65" spans="1:7">
      <c r="A65" s="3"/>
      <c r="B65" s="11" t="s">
        <v>84</v>
      </c>
      <c r="C65" s="23" t="s">
        <v>85</v>
      </c>
      <c r="D65" s="3"/>
      <c r="E65" s="3"/>
      <c r="F65" s="3"/>
      <c r="G65" s="11" t="s">
        <v>83</v>
      </c>
    </row>
    <row r="66" ht="24" spans="1:7">
      <c r="A66" s="3"/>
      <c r="B66" s="11" t="s">
        <v>86</v>
      </c>
      <c r="C66" s="23" t="s">
        <v>87</v>
      </c>
      <c r="D66" s="3"/>
      <c r="E66" s="3"/>
      <c r="F66" s="3"/>
      <c r="G66" s="11" t="s">
        <v>83</v>
      </c>
    </row>
    <row r="67" ht="24" spans="1:7">
      <c r="A67" s="3"/>
      <c r="B67" s="11" t="s">
        <v>88</v>
      </c>
      <c r="C67" s="23" t="s">
        <v>89</v>
      </c>
      <c r="D67" s="11" t="s">
        <v>64</v>
      </c>
      <c r="E67" s="11" t="s">
        <v>90</v>
      </c>
      <c r="F67" s="3"/>
      <c r="G67" s="11" t="s">
        <v>83</v>
      </c>
    </row>
    <row r="68" spans="1:7">
      <c r="A68" s="3"/>
      <c r="B68" s="11" t="s">
        <v>91</v>
      </c>
      <c r="C68" s="23" t="s">
        <v>92</v>
      </c>
      <c r="D68" s="11" t="s">
        <v>64</v>
      </c>
      <c r="E68" s="11" t="s">
        <v>90</v>
      </c>
      <c r="F68" s="3"/>
      <c r="G68" s="11" t="s">
        <v>83</v>
      </c>
    </row>
    <row r="69" spans="1:7">
      <c r="A69" s="3"/>
      <c r="B69" s="11" t="s">
        <v>93</v>
      </c>
      <c r="C69" s="23" t="s">
        <v>94</v>
      </c>
      <c r="D69" s="3"/>
      <c r="E69" s="3"/>
      <c r="F69" s="3"/>
      <c r="G69" s="11" t="s">
        <v>66</v>
      </c>
    </row>
    <row r="70" ht="24" spans="1:7">
      <c r="A70" s="3"/>
      <c r="B70" s="11" t="s">
        <v>95</v>
      </c>
      <c r="C70" s="23" t="s">
        <v>96</v>
      </c>
      <c r="D70" s="11" t="s">
        <v>72</v>
      </c>
      <c r="E70" s="11" t="s">
        <v>65</v>
      </c>
      <c r="F70" s="3"/>
      <c r="G70" s="11" t="s">
        <v>66</v>
      </c>
    </row>
    <row r="71" ht="24" spans="1:7">
      <c r="A71" s="3"/>
      <c r="B71" s="11" t="s">
        <v>97</v>
      </c>
      <c r="C71" s="23" t="s">
        <v>98</v>
      </c>
      <c r="D71" s="11" t="s">
        <v>64</v>
      </c>
      <c r="E71" s="11" t="s">
        <v>90</v>
      </c>
      <c r="F71" s="3"/>
      <c r="G71" s="11" t="s">
        <v>66</v>
      </c>
    </row>
    <row r="72" ht="181.5" spans="1:7">
      <c r="A72" s="3"/>
      <c r="B72" s="11" t="s">
        <v>99</v>
      </c>
      <c r="C72" s="23" t="s">
        <v>100</v>
      </c>
      <c r="D72" s="11" t="s">
        <v>64</v>
      </c>
      <c r="E72" s="11" t="s">
        <v>90</v>
      </c>
      <c r="F72" s="3"/>
      <c r="G72" s="11" t="s">
        <v>66</v>
      </c>
    </row>
    <row r="73" spans="1:7">
      <c r="A73" s="3"/>
      <c r="B73" s="11" t="s">
        <v>101</v>
      </c>
      <c r="C73" s="23" t="s">
        <v>102</v>
      </c>
      <c r="D73" s="11" t="s">
        <v>64</v>
      </c>
      <c r="E73" s="11" t="s">
        <v>103</v>
      </c>
      <c r="F73" s="3"/>
      <c r="G73" s="3"/>
    </row>
    <row r="74" spans="1:7">
      <c r="A74" s="3"/>
      <c r="B74" s="11" t="s">
        <v>104</v>
      </c>
      <c r="C74" s="23" t="s">
        <v>105</v>
      </c>
      <c r="D74" s="11" t="s">
        <v>64</v>
      </c>
      <c r="E74" s="11" t="s">
        <v>103</v>
      </c>
      <c r="F74" s="3"/>
      <c r="G74" s="3"/>
    </row>
    <row r="75" spans="1:7">
      <c r="A75" s="3"/>
      <c r="B75" s="11" t="s">
        <v>106</v>
      </c>
      <c r="C75" s="23" t="s">
        <v>107</v>
      </c>
      <c r="D75" s="11" t="s">
        <v>64</v>
      </c>
      <c r="E75" s="11" t="s">
        <v>103</v>
      </c>
      <c r="F75" s="3"/>
      <c r="G75" s="3"/>
    </row>
    <row r="76" spans="1:7">
      <c r="A76" s="3"/>
      <c r="B76" s="3"/>
      <c r="C76" s="24"/>
      <c r="D76" s="3"/>
      <c r="E76" s="3"/>
      <c r="F76" s="3"/>
      <c r="G76" s="3"/>
    </row>
    <row r="77" ht="24" spans="1:7">
      <c r="A77" s="3"/>
      <c r="B77" s="11" t="s">
        <v>108</v>
      </c>
      <c r="C77" s="23" t="s">
        <v>109</v>
      </c>
      <c r="D77" s="3"/>
      <c r="E77" s="3"/>
      <c r="F77" s="3"/>
      <c r="G77" s="11" t="s">
        <v>66</v>
      </c>
    </row>
    <row r="78" spans="1:7">
      <c r="A78" s="3"/>
      <c r="B78" s="3"/>
      <c r="C78" s="24"/>
      <c r="D78" s="3"/>
      <c r="E78" s="3"/>
      <c r="F78" s="3"/>
      <c r="G78" s="3"/>
    </row>
    <row r="79" ht="24" spans="1:7">
      <c r="A79" s="3"/>
      <c r="B79" s="11" t="s">
        <v>110</v>
      </c>
      <c r="C79" s="23" t="s">
        <v>111</v>
      </c>
      <c r="D79" s="11" t="s">
        <v>64</v>
      </c>
      <c r="E79" s="11" t="s">
        <v>65</v>
      </c>
      <c r="F79" s="3"/>
      <c r="G79" s="11" t="s">
        <v>66</v>
      </c>
    </row>
    <row r="80" spans="1:7">
      <c r="A80" s="3"/>
      <c r="B80" s="3"/>
      <c r="C80" s="24"/>
      <c r="D80" s="3"/>
      <c r="E80" s="3"/>
      <c r="F80" s="3"/>
      <c r="G80" s="3"/>
    </row>
    <row r="81" ht="24" spans="1:7">
      <c r="A81" s="3"/>
      <c r="B81" s="11" t="s">
        <v>112</v>
      </c>
      <c r="C81" s="23" t="s">
        <v>113</v>
      </c>
      <c r="D81" s="11" t="s">
        <v>56</v>
      </c>
      <c r="E81" s="3"/>
      <c r="F81" s="3"/>
      <c r="G81" s="3"/>
    </row>
    <row r="82" ht="24" spans="1:7">
      <c r="A82" s="3"/>
      <c r="B82" s="11" t="s">
        <v>114</v>
      </c>
      <c r="C82" s="23" t="s">
        <v>115</v>
      </c>
      <c r="D82" s="11" t="s">
        <v>72</v>
      </c>
      <c r="E82" s="11" t="s">
        <v>65</v>
      </c>
      <c r="F82" s="3"/>
      <c r="G82" s="11" t="s">
        <v>66</v>
      </c>
    </row>
    <row r="83" spans="1:7">
      <c r="A83" s="3"/>
      <c r="B83" s="11" t="s">
        <v>116</v>
      </c>
      <c r="C83" s="23" t="s">
        <v>117</v>
      </c>
      <c r="D83" s="11" t="s">
        <v>64</v>
      </c>
      <c r="E83" s="11" t="s">
        <v>118</v>
      </c>
      <c r="F83" s="3"/>
      <c r="G83" s="11" t="s">
        <v>66</v>
      </c>
    </row>
    <row r="84" spans="1:7">
      <c r="A84" s="3"/>
      <c r="B84" s="11" t="s">
        <v>119</v>
      </c>
      <c r="C84" s="23" t="s">
        <v>120</v>
      </c>
      <c r="D84" s="11" t="s">
        <v>64</v>
      </c>
      <c r="E84" s="11" t="s">
        <v>118</v>
      </c>
      <c r="F84" s="3"/>
      <c r="G84" s="11" t="s">
        <v>66</v>
      </c>
    </row>
    <row r="85" spans="1:7">
      <c r="A85" s="3"/>
      <c r="B85" s="3"/>
      <c r="C85" s="24"/>
      <c r="D85" s="3"/>
      <c r="E85" s="3"/>
      <c r="F85" s="3"/>
      <c r="G85" s="3"/>
    </row>
    <row r="86" spans="1:7">
      <c r="A86" s="11" t="s">
        <v>121</v>
      </c>
      <c r="B86" s="11" t="s">
        <v>122</v>
      </c>
      <c r="C86" s="23" t="s">
        <v>123</v>
      </c>
      <c r="D86" s="11" t="s">
        <v>56</v>
      </c>
      <c r="E86" s="11" t="s">
        <v>124</v>
      </c>
      <c r="F86" s="3"/>
      <c r="G86" s="3"/>
    </row>
    <row r="87" spans="1:7">
      <c r="A87" s="3"/>
      <c r="B87" s="11" t="s">
        <v>125</v>
      </c>
      <c r="C87" s="23" t="s">
        <v>126</v>
      </c>
      <c r="D87" s="11" t="s">
        <v>56</v>
      </c>
      <c r="E87" s="11" t="s">
        <v>127</v>
      </c>
      <c r="F87" s="3"/>
      <c r="G87" s="3"/>
    </row>
    <row r="88" ht="24" spans="1:7">
      <c r="A88" s="3"/>
      <c r="B88" s="11" t="s">
        <v>128</v>
      </c>
      <c r="C88" s="23" t="s">
        <v>129</v>
      </c>
      <c r="D88" s="11" t="s">
        <v>56</v>
      </c>
      <c r="E88" s="3"/>
      <c r="F88" s="3"/>
      <c r="G88" s="3"/>
    </row>
    <row r="89" ht="24" spans="1:7">
      <c r="A89" s="3"/>
      <c r="B89" s="3"/>
      <c r="C89" s="23" t="s">
        <v>130</v>
      </c>
      <c r="D89" s="3"/>
      <c r="E89" s="11" t="s">
        <v>131</v>
      </c>
      <c r="F89" s="3"/>
      <c r="G89" s="3"/>
    </row>
    <row r="90" ht="36" spans="1:7">
      <c r="A90" s="3"/>
      <c r="B90" s="3"/>
      <c r="C90" s="23" t="s">
        <v>132</v>
      </c>
      <c r="D90" s="11" t="s">
        <v>65</v>
      </c>
      <c r="E90" s="11" t="s">
        <v>133</v>
      </c>
      <c r="F90" s="3"/>
      <c r="G90" s="3"/>
    </row>
    <row r="91" ht="36" spans="1:7">
      <c r="A91" s="3"/>
      <c r="B91" s="11" t="s">
        <v>134</v>
      </c>
      <c r="C91" s="23" t="s">
        <v>135</v>
      </c>
      <c r="D91" s="11" t="s">
        <v>64</v>
      </c>
      <c r="E91" s="11" t="s">
        <v>136</v>
      </c>
      <c r="F91" s="3"/>
      <c r="G91" s="3"/>
    </row>
    <row r="92" spans="1:7">
      <c r="A92" s="3"/>
      <c r="B92" s="3"/>
      <c r="C92" s="24"/>
      <c r="D92" s="3"/>
      <c r="E92" s="3"/>
      <c r="F92" s="3"/>
      <c r="G92" s="3"/>
    </row>
    <row r="93" spans="1:7">
      <c r="A93" s="11" t="s">
        <v>137</v>
      </c>
      <c r="B93" s="11" t="s">
        <v>55</v>
      </c>
      <c r="C93" s="24"/>
      <c r="D93" s="3"/>
      <c r="E93" s="3"/>
      <c r="F93" s="3"/>
      <c r="G93" s="3"/>
    </row>
    <row r="94" spans="1:7">
      <c r="A94" s="3"/>
      <c r="B94" s="11" t="s">
        <v>138</v>
      </c>
      <c r="C94" s="24"/>
      <c r="D94" s="3"/>
      <c r="E94" s="3"/>
      <c r="F94" s="3"/>
      <c r="G94" s="3"/>
    </row>
    <row r="95" spans="1:7">
      <c r="A95" s="3"/>
      <c r="B95" s="11" t="s">
        <v>139</v>
      </c>
      <c r="C95" s="24"/>
      <c r="D95" s="3"/>
      <c r="E95" s="3"/>
      <c r="F95" s="3"/>
      <c r="G95" s="3"/>
    </row>
    <row r="96" spans="1:7">
      <c r="A96" s="3"/>
      <c r="B96" s="3"/>
      <c r="C96" s="24"/>
      <c r="D96" s="3"/>
      <c r="E96" s="3"/>
      <c r="F96" s="3"/>
      <c r="G96" s="3"/>
    </row>
    <row r="97" spans="1:7">
      <c r="A97" s="11" t="s">
        <v>140</v>
      </c>
      <c r="B97" s="11" t="s">
        <v>141</v>
      </c>
      <c r="C97" s="23" t="s">
        <v>142</v>
      </c>
      <c r="D97" s="3"/>
      <c r="E97" s="3"/>
      <c r="F97" s="3"/>
      <c r="G97" s="3"/>
    </row>
    <row r="98" spans="1:7">
      <c r="A98" s="3"/>
      <c r="B98" s="11" t="s">
        <v>143</v>
      </c>
      <c r="C98" s="23" t="s">
        <v>144</v>
      </c>
      <c r="D98" s="3"/>
      <c r="E98" s="3"/>
      <c r="F98" s="3"/>
      <c r="G98" s="3"/>
    </row>
    <row r="99" spans="1:7">
      <c r="A99" s="3"/>
      <c r="B99" s="11" t="s">
        <v>145</v>
      </c>
      <c r="C99" s="23" t="s">
        <v>146</v>
      </c>
      <c r="D99" s="3"/>
      <c r="E99" s="3"/>
      <c r="F99" s="3"/>
      <c r="G99" s="3"/>
    </row>
    <row r="100" spans="1:7">
      <c r="A100" s="3"/>
      <c r="B100" s="11" t="s">
        <v>147</v>
      </c>
      <c r="C100" s="11" t="s">
        <v>148</v>
      </c>
      <c r="D100" s="3"/>
      <c r="E100" s="3"/>
      <c r="F100" s="3"/>
      <c r="G100" s="3"/>
    </row>
    <row r="101" s="16" customFormat="1" ht="14.25" spans="1:13">
      <c r="A101" s="6"/>
      <c r="B101" s="7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6"/>
    </row>
    <row r="102" spans="1:13">
      <c r="A102" s="314"/>
      <c r="B102" s="315"/>
      <c r="C102" s="316"/>
      <c r="D102" s="316"/>
      <c r="E102" s="316"/>
      <c r="F102" s="316"/>
      <c r="G102" s="316"/>
      <c r="H102" s="316"/>
      <c r="I102" s="316"/>
      <c r="J102" s="316"/>
      <c r="K102" s="316"/>
      <c r="L102" s="316"/>
      <c r="M102" s="327"/>
    </row>
    <row r="103" spans="1:13">
      <c r="A103" s="317" t="s">
        <v>149</v>
      </c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328"/>
    </row>
    <row r="104" spans="1:13">
      <c r="A104" s="318"/>
      <c r="B104" s="319" t="s">
        <v>150</v>
      </c>
      <c r="C104" s="7" t="s">
        <v>151</v>
      </c>
      <c r="D104" s="7" t="s">
        <v>152</v>
      </c>
      <c r="E104" s="6"/>
      <c r="F104" s="6"/>
      <c r="G104" s="7" t="s">
        <v>153</v>
      </c>
      <c r="H104" s="6"/>
      <c r="I104" s="6"/>
      <c r="J104" s="6"/>
      <c r="K104" s="6"/>
      <c r="L104" s="7" t="s">
        <v>154</v>
      </c>
      <c r="M104" s="328"/>
    </row>
    <row r="105" spans="1:13">
      <c r="A105" s="318"/>
      <c r="B105" s="320">
        <v>2.2</v>
      </c>
      <c r="C105" s="6"/>
      <c r="D105" s="7" t="s">
        <v>155</v>
      </c>
      <c r="E105" s="321">
        <v>20</v>
      </c>
      <c r="F105" s="6"/>
      <c r="G105" s="7" t="s">
        <v>156</v>
      </c>
      <c r="H105" s="321">
        <v>100</v>
      </c>
      <c r="I105" s="6"/>
      <c r="J105" s="6"/>
      <c r="K105" s="6"/>
      <c r="L105" s="7" t="s">
        <v>93</v>
      </c>
      <c r="M105" s="329">
        <v>0</v>
      </c>
    </row>
    <row r="106" spans="1:13">
      <c r="A106" s="318"/>
      <c r="B106" s="7" t="s">
        <v>157</v>
      </c>
      <c r="C106" s="6"/>
      <c r="D106" s="7" t="s">
        <v>158</v>
      </c>
      <c r="E106" s="322">
        <v>2.2</v>
      </c>
      <c r="F106" s="6"/>
      <c r="G106" s="7" t="s">
        <v>159</v>
      </c>
      <c r="H106" s="321">
        <v>5</v>
      </c>
      <c r="I106" s="7" t="s">
        <v>160</v>
      </c>
      <c r="J106" s="322">
        <v>0.8</v>
      </c>
      <c r="K106" s="6"/>
      <c r="L106" s="7" t="s">
        <v>158</v>
      </c>
      <c r="M106" s="330">
        <v>2.2</v>
      </c>
    </row>
    <row r="107" ht="24" spans="1:13">
      <c r="A107" s="318"/>
      <c r="B107" s="322">
        <v>20</v>
      </c>
      <c r="C107" s="6"/>
      <c r="D107" s="6"/>
      <c r="E107" s="6"/>
      <c r="F107" s="323"/>
      <c r="G107" s="324" t="s">
        <v>161</v>
      </c>
      <c r="H107" s="325">
        <v>0</v>
      </c>
      <c r="I107" s="7" t="s">
        <v>162</v>
      </c>
      <c r="J107" s="322">
        <v>0</v>
      </c>
      <c r="K107" s="6"/>
      <c r="L107" s="6"/>
      <c r="M107" s="328"/>
    </row>
    <row r="108" ht="24" spans="1:13">
      <c r="A108" s="318"/>
      <c r="B108" s="6"/>
      <c r="C108" s="6"/>
      <c r="D108" s="6"/>
      <c r="E108" s="6"/>
      <c r="F108" s="323"/>
      <c r="G108" s="324" t="s">
        <v>163</v>
      </c>
      <c r="H108" s="325">
        <v>0</v>
      </c>
      <c r="I108" s="7" t="s">
        <v>162</v>
      </c>
      <c r="J108" s="322">
        <v>0</v>
      </c>
      <c r="K108" s="6"/>
      <c r="L108" s="6"/>
      <c r="M108" s="328"/>
    </row>
    <row r="109" spans="1:13">
      <c r="A109" s="318"/>
      <c r="B109" s="6"/>
      <c r="C109" s="6"/>
      <c r="D109" s="6"/>
      <c r="E109" s="6"/>
      <c r="F109" s="6"/>
      <c r="G109" s="6"/>
      <c r="H109" s="6"/>
      <c r="I109" s="6"/>
      <c r="J109" s="6"/>
      <c r="K109" s="6"/>
      <c r="L109" s="6"/>
      <c r="M109" s="328"/>
    </row>
    <row r="110" spans="1:13">
      <c r="A110" s="318"/>
      <c r="B110" s="6"/>
      <c r="C110" s="6"/>
      <c r="D110" s="6"/>
      <c r="E110" s="6"/>
      <c r="F110" s="6"/>
      <c r="G110" s="6"/>
      <c r="H110" s="6"/>
      <c r="I110" s="6"/>
      <c r="J110" s="6"/>
      <c r="K110" s="6"/>
      <c r="L110" s="6"/>
      <c r="M110" s="328"/>
    </row>
    <row r="111" spans="1:13">
      <c r="A111" s="318"/>
      <c r="B111" s="6"/>
      <c r="C111" s="6"/>
      <c r="D111" s="6"/>
      <c r="E111" s="6"/>
      <c r="F111" s="6"/>
      <c r="G111" s="6"/>
      <c r="H111" s="6"/>
      <c r="I111" s="6"/>
      <c r="J111" s="6"/>
      <c r="K111" s="6"/>
      <c r="L111" s="6"/>
      <c r="M111" s="328"/>
    </row>
    <row r="112" spans="1:13">
      <c r="A112" s="318"/>
      <c r="B112" s="6"/>
      <c r="C112" s="7" t="s">
        <v>164</v>
      </c>
      <c r="D112" s="7" t="s">
        <v>165</v>
      </c>
      <c r="E112" s="322">
        <v>16</v>
      </c>
      <c r="F112" s="6"/>
      <c r="G112" s="7" t="s">
        <v>166</v>
      </c>
      <c r="H112" s="322">
        <v>0</v>
      </c>
      <c r="I112" s="6"/>
      <c r="J112" s="6"/>
      <c r="K112" s="6"/>
      <c r="L112" s="6"/>
      <c r="M112" s="328"/>
    </row>
    <row r="113" spans="1:13">
      <c r="A113" s="318"/>
      <c r="B113" s="6"/>
      <c r="C113" s="6"/>
      <c r="D113" s="7" t="s">
        <v>167</v>
      </c>
      <c r="E113" s="322">
        <v>7.272727273</v>
      </c>
      <c r="F113" s="6"/>
      <c r="G113" s="6"/>
      <c r="H113" s="6"/>
      <c r="I113" s="6"/>
      <c r="J113" s="6"/>
      <c r="K113" s="6"/>
      <c r="L113" s="6"/>
      <c r="M113" s="328"/>
    </row>
    <row r="114" spans="1:13">
      <c r="A114" s="318"/>
      <c r="B114" s="6"/>
      <c r="C114" s="6"/>
      <c r="D114" s="7" t="s">
        <v>168</v>
      </c>
      <c r="E114" s="322">
        <v>7.272727273</v>
      </c>
      <c r="F114" s="6"/>
      <c r="G114" s="6"/>
      <c r="H114" s="6"/>
      <c r="I114" s="6"/>
      <c r="J114" s="6"/>
      <c r="K114" s="6"/>
      <c r="L114" s="6"/>
      <c r="M114" s="328"/>
    </row>
    <row r="115" spans="1:13">
      <c r="A115" s="318"/>
      <c r="B115" s="6"/>
      <c r="C115" s="6"/>
      <c r="D115" s="6"/>
      <c r="E115" s="6"/>
      <c r="F115" s="6"/>
      <c r="G115" s="6"/>
      <c r="H115" s="6"/>
      <c r="I115" s="6"/>
      <c r="J115" s="6"/>
      <c r="K115" s="6"/>
      <c r="L115" s="6"/>
      <c r="M115" s="328"/>
    </row>
    <row r="116" spans="1:13">
      <c r="A116" s="318"/>
      <c r="B116" s="6"/>
      <c r="C116" s="6"/>
      <c r="D116" s="7" t="s">
        <v>169</v>
      </c>
      <c r="E116" s="322">
        <v>13.75</v>
      </c>
      <c r="F116" s="322">
        <v>55</v>
      </c>
      <c r="G116" s="6"/>
      <c r="H116" s="6"/>
      <c r="I116" s="6"/>
      <c r="J116" s="6"/>
      <c r="K116" s="6"/>
      <c r="L116" s="6"/>
      <c r="M116" s="328"/>
    </row>
    <row r="117" spans="1:13">
      <c r="A117" s="290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295"/>
    </row>
    <row r="118" spans="1:13">
      <c r="A118" s="326"/>
      <c r="B118" s="70" t="s">
        <v>170</v>
      </c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331"/>
    </row>
    <row r="119" spans="1:13">
      <c r="A119" s="290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295"/>
    </row>
    <row r="120" spans="1:13">
      <c r="A120" s="290"/>
      <c r="B120" s="3"/>
      <c r="C120" s="11" t="s">
        <v>171</v>
      </c>
      <c r="D120" s="3"/>
      <c r="E120" s="3"/>
      <c r="F120" s="3"/>
      <c r="G120" s="3"/>
      <c r="H120" s="3"/>
      <c r="I120" s="3"/>
      <c r="J120" s="3"/>
      <c r="K120" s="3"/>
      <c r="L120" s="3"/>
      <c r="M120" s="295"/>
    </row>
    <row r="121" spans="1:13">
      <c r="A121" s="290"/>
      <c r="B121" s="3"/>
      <c r="C121" s="11" t="s">
        <v>172</v>
      </c>
      <c r="D121" s="3"/>
      <c r="E121" s="3"/>
      <c r="F121" s="3"/>
      <c r="G121" s="3"/>
      <c r="H121" s="3"/>
      <c r="I121" s="3"/>
      <c r="J121" s="3"/>
      <c r="K121" s="3"/>
      <c r="L121" s="3"/>
      <c r="M121" s="295"/>
    </row>
    <row r="122" spans="1:13">
      <c r="A122" s="290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295"/>
    </row>
    <row r="123" spans="1:13">
      <c r="A123" s="290"/>
      <c r="B123" s="3"/>
      <c r="C123" s="11" t="s">
        <v>173</v>
      </c>
      <c r="D123" s="3"/>
      <c r="E123" s="3"/>
      <c r="F123" s="3"/>
      <c r="G123" s="11" t="s">
        <v>174</v>
      </c>
      <c r="H123" s="3"/>
      <c r="I123" s="3"/>
      <c r="J123" s="11" t="s">
        <v>175</v>
      </c>
      <c r="K123" s="3"/>
      <c r="L123" s="3"/>
      <c r="M123" s="295"/>
    </row>
    <row r="124" spans="1:13">
      <c r="A124" s="290"/>
      <c r="B124" s="3"/>
      <c r="C124" s="11" t="s">
        <v>176</v>
      </c>
      <c r="D124" s="3"/>
      <c r="E124" s="3"/>
      <c r="F124" s="3"/>
      <c r="G124" s="3"/>
      <c r="H124" s="3"/>
      <c r="I124" s="3"/>
      <c r="J124" s="11" t="s">
        <v>177</v>
      </c>
      <c r="K124" s="3"/>
      <c r="L124" s="3"/>
      <c r="M124" s="295"/>
    </row>
    <row r="125" spans="1:13">
      <c r="A125" s="290"/>
      <c r="B125" s="3"/>
      <c r="C125" s="11" t="s">
        <v>178</v>
      </c>
      <c r="D125" s="3"/>
      <c r="E125" s="3"/>
      <c r="F125" s="3"/>
      <c r="G125" s="3"/>
      <c r="H125" s="3"/>
      <c r="I125" s="3"/>
      <c r="J125" s="3"/>
      <c r="K125" s="3"/>
      <c r="L125" s="3"/>
      <c r="M125" s="295"/>
    </row>
    <row r="126" spans="1:13">
      <c r="A126" s="290"/>
      <c r="B126" s="3"/>
      <c r="C126" s="11" t="s">
        <v>179</v>
      </c>
      <c r="D126" s="3"/>
      <c r="E126" s="3"/>
      <c r="F126" s="3"/>
      <c r="G126" s="3"/>
      <c r="H126" s="3"/>
      <c r="I126" s="3"/>
      <c r="J126" s="3"/>
      <c r="K126" s="3"/>
      <c r="L126" s="3"/>
      <c r="M126" s="295"/>
    </row>
    <row r="127" spans="1:13">
      <c r="A127" s="290"/>
      <c r="B127" s="3"/>
      <c r="C127" s="11" t="s">
        <v>180</v>
      </c>
      <c r="D127" s="3"/>
      <c r="E127" s="3"/>
      <c r="F127" s="3"/>
      <c r="G127" s="3"/>
      <c r="H127" s="3"/>
      <c r="I127" s="3"/>
      <c r="J127" s="3"/>
      <c r="K127" s="3"/>
      <c r="L127" s="3"/>
      <c r="M127" s="295"/>
    </row>
    <row r="128" spans="1:13">
      <c r="A128" s="290"/>
      <c r="B128" s="3"/>
      <c r="C128" s="11" t="s">
        <v>181</v>
      </c>
      <c r="D128" s="3"/>
      <c r="E128" s="3"/>
      <c r="F128" s="3"/>
      <c r="G128" s="3"/>
      <c r="H128" s="3"/>
      <c r="I128" s="3"/>
      <c r="J128" s="3"/>
      <c r="K128" s="3"/>
      <c r="L128" s="3"/>
      <c r="M128" s="295"/>
    </row>
    <row r="129" spans="1:13">
      <c r="A129" s="290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295"/>
    </row>
    <row r="130" spans="1:13">
      <c r="A130" s="290"/>
      <c r="B130" s="3"/>
      <c r="C130" s="7" t="s">
        <v>182</v>
      </c>
      <c r="D130" s="6"/>
      <c r="E130" s="6"/>
      <c r="F130" s="6"/>
      <c r="G130" s="6"/>
      <c r="H130" s="3"/>
      <c r="I130" s="3"/>
      <c r="J130" s="3"/>
      <c r="K130" s="3"/>
      <c r="L130" s="3"/>
      <c r="M130" s="295"/>
    </row>
    <row r="131" ht="14.25" spans="1:13">
      <c r="A131" s="298"/>
      <c r="B131" s="300"/>
      <c r="C131" s="332" t="s">
        <v>183</v>
      </c>
      <c r="D131" s="332" t="s">
        <v>184</v>
      </c>
      <c r="E131" s="332" t="s">
        <v>185</v>
      </c>
      <c r="F131" s="332" t="s">
        <v>186</v>
      </c>
      <c r="G131" s="332" t="s">
        <v>187</v>
      </c>
      <c r="H131" s="300"/>
      <c r="I131" s="300"/>
      <c r="J131" s="300"/>
      <c r="K131" s="300"/>
      <c r="L131" s="300"/>
      <c r="M131" s="302"/>
    </row>
    <row r="132" spans="1:7">
      <c r="A132" s="3"/>
      <c r="B132" s="3"/>
      <c r="C132" s="24"/>
      <c r="D132" s="3"/>
      <c r="E132" s="3"/>
      <c r="F132" s="3"/>
      <c r="G132" s="3"/>
    </row>
    <row r="133" spans="1:7">
      <c r="A133" s="3"/>
      <c r="B133" s="3"/>
      <c r="C133" s="24"/>
      <c r="D133" s="3"/>
      <c r="E133" s="3"/>
      <c r="F133" s="3"/>
      <c r="G133" s="3"/>
    </row>
    <row r="134" spans="1:7">
      <c r="A134" s="3"/>
      <c r="B134" s="3"/>
      <c r="C134" s="24"/>
      <c r="D134" s="3"/>
      <c r="E134" s="3"/>
      <c r="F134" s="3"/>
      <c r="G134" s="3"/>
    </row>
    <row r="135" spans="1:7">
      <c r="A135" s="3"/>
      <c r="B135" s="3"/>
      <c r="C135" s="24"/>
      <c r="D135" s="3"/>
      <c r="E135" s="3"/>
      <c r="F135" s="3"/>
      <c r="G135" s="3"/>
    </row>
    <row r="136" spans="1:7">
      <c r="A136" s="3"/>
      <c r="B136" s="3"/>
      <c r="C136" s="24"/>
      <c r="D136" s="3"/>
      <c r="E136" s="3"/>
      <c r="F136" s="3"/>
      <c r="G136" s="3"/>
    </row>
    <row r="137" spans="1:7">
      <c r="A137" s="3"/>
      <c r="B137" s="3"/>
      <c r="C137" s="24"/>
      <c r="D137" s="3"/>
      <c r="E137" s="3"/>
      <c r="F137" s="3"/>
      <c r="G137" s="3"/>
    </row>
    <row r="138" spans="1:7">
      <c r="A138" s="3"/>
      <c r="B138" s="3"/>
      <c r="C138" s="24"/>
      <c r="D138" s="3"/>
      <c r="E138" s="3"/>
      <c r="F138" s="3"/>
      <c r="G138" s="3"/>
    </row>
    <row r="139" spans="1:7">
      <c r="A139" s="3"/>
      <c r="B139" s="3"/>
      <c r="C139" s="24"/>
      <c r="D139" s="3"/>
      <c r="E139" s="3"/>
      <c r="F139" s="3"/>
      <c r="G139" s="3"/>
    </row>
    <row r="140" spans="1:7">
      <c r="A140" s="3"/>
      <c r="B140" s="3"/>
      <c r="C140" s="24"/>
      <c r="D140" s="3"/>
      <c r="E140" s="3"/>
      <c r="F140" s="3"/>
      <c r="G140" s="3"/>
    </row>
    <row r="141" spans="1:7">
      <c r="A141" s="3"/>
      <c r="B141" s="3"/>
      <c r="C141" s="24"/>
      <c r="D141" s="3"/>
      <c r="E141" s="3"/>
      <c r="F141" s="3"/>
      <c r="G141" s="3"/>
    </row>
    <row r="142" spans="1:7">
      <c r="A142" s="3"/>
      <c r="B142" s="3"/>
      <c r="C142" s="24"/>
      <c r="D142" s="3"/>
      <c r="E142" s="3"/>
      <c r="F142" s="3"/>
      <c r="G142" s="3"/>
    </row>
    <row r="143" spans="1:7">
      <c r="A143" s="3"/>
      <c r="B143" s="3"/>
      <c r="C143" s="24"/>
      <c r="D143" s="3"/>
      <c r="E143" s="3"/>
      <c r="F143" s="3"/>
      <c r="G143" s="3"/>
    </row>
    <row r="144" spans="1:7">
      <c r="A144" s="3"/>
      <c r="B144" s="3"/>
      <c r="C144" s="24"/>
      <c r="D144" s="3"/>
      <c r="E144" s="3"/>
      <c r="F144" s="3"/>
      <c r="G144" s="3"/>
    </row>
    <row r="145" spans="1:7">
      <c r="A145" s="3"/>
      <c r="B145" s="3"/>
      <c r="C145" s="24"/>
      <c r="D145" s="3"/>
      <c r="E145" s="3"/>
      <c r="F145" s="3"/>
      <c r="G145" s="3"/>
    </row>
    <row r="146" spans="1:7">
      <c r="A146" s="3"/>
      <c r="B146" s="3"/>
      <c r="C146" s="24"/>
      <c r="D146" s="3"/>
      <c r="E146" s="3"/>
      <c r="F146" s="3"/>
      <c r="G146" s="3"/>
    </row>
    <row r="147" spans="1:7">
      <c r="A147" s="3"/>
      <c r="B147" s="3"/>
      <c r="C147" s="24"/>
      <c r="D147" s="3"/>
      <c r="E147" s="3"/>
      <c r="F147" s="3"/>
      <c r="G147" s="3"/>
    </row>
    <row r="148" spans="1:7">
      <c r="A148" s="3"/>
      <c r="B148" s="3"/>
      <c r="C148" s="24"/>
      <c r="D148" s="3"/>
      <c r="E148" s="3"/>
      <c r="F148" s="3"/>
      <c r="G148" s="3"/>
    </row>
    <row r="149" spans="1:7">
      <c r="A149" s="3"/>
      <c r="B149" s="3"/>
      <c r="C149" s="24"/>
      <c r="D149" s="3"/>
      <c r="E149" s="3"/>
      <c r="F149" s="3"/>
      <c r="G149" s="3"/>
    </row>
    <row r="150" spans="1:7">
      <c r="A150" s="3"/>
      <c r="B150" s="3"/>
      <c r="C150" s="24"/>
      <c r="D150" s="3"/>
      <c r="E150" s="3"/>
      <c r="F150" s="3"/>
      <c r="G150" s="3"/>
    </row>
    <row r="151" spans="1:7">
      <c r="A151" s="3"/>
      <c r="B151" s="3"/>
      <c r="C151" s="24"/>
      <c r="D151" s="3"/>
      <c r="E151" s="3"/>
      <c r="F151" s="3"/>
      <c r="G151" s="3"/>
    </row>
    <row r="152" spans="1:7">
      <c r="A152" s="3"/>
      <c r="B152" s="3"/>
      <c r="C152" s="24"/>
      <c r="D152" s="3"/>
      <c r="E152" s="3"/>
      <c r="F152" s="3"/>
      <c r="G152" s="3"/>
    </row>
    <row r="153" spans="1:7">
      <c r="A153" s="3"/>
      <c r="B153" s="3"/>
      <c r="C153" s="24"/>
      <c r="D153" s="3"/>
      <c r="E153" s="3"/>
      <c r="F153" s="3"/>
      <c r="G153" s="3"/>
    </row>
    <row r="154" spans="1:7">
      <c r="A154" s="3"/>
      <c r="B154" s="3"/>
      <c r="C154" s="24"/>
      <c r="D154" s="3"/>
      <c r="E154" s="3"/>
      <c r="F154" s="3"/>
      <c r="G154" s="3"/>
    </row>
    <row r="155" spans="1:7">
      <c r="A155" s="3"/>
      <c r="B155" s="3"/>
      <c r="C155" s="24"/>
      <c r="D155" s="3"/>
      <c r="E155" s="3"/>
      <c r="F155" s="3"/>
      <c r="G155" s="3"/>
    </row>
    <row r="156" spans="1:7">
      <c r="A156" s="3"/>
      <c r="B156" s="3"/>
      <c r="C156" s="24"/>
      <c r="D156" s="3"/>
      <c r="E156" s="3"/>
      <c r="F156" s="3"/>
      <c r="G156" s="3"/>
    </row>
    <row r="157" spans="1:7">
      <c r="A157" s="3"/>
      <c r="B157" s="3"/>
      <c r="C157" s="24"/>
      <c r="D157" s="3"/>
      <c r="E157" s="3"/>
      <c r="F157" s="3"/>
      <c r="G157" s="3"/>
    </row>
    <row r="158" spans="1:7">
      <c r="A158" s="3"/>
      <c r="B158" s="3"/>
      <c r="C158" s="24"/>
      <c r="D158" s="3"/>
      <c r="E158" s="3"/>
      <c r="F158" s="3"/>
      <c r="G158" s="3"/>
    </row>
    <row r="159" spans="1:7">
      <c r="A159" s="3"/>
      <c r="B159" s="3"/>
      <c r="C159" s="24"/>
      <c r="D159" s="3"/>
      <c r="E159" s="3"/>
      <c r="F159" s="3"/>
      <c r="G159" s="3"/>
    </row>
    <row r="160" spans="1:7">
      <c r="A160" s="3"/>
      <c r="B160" s="3"/>
      <c r="C160" s="24"/>
      <c r="D160" s="3"/>
      <c r="E160" s="3"/>
      <c r="F160" s="3"/>
      <c r="G160" s="3"/>
    </row>
    <row r="161" spans="1:7">
      <c r="A161" s="3"/>
      <c r="B161" s="3"/>
      <c r="C161" s="24"/>
      <c r="D161" s="3"/>
      <c r="E161" s="3"/>
      <c r="F161" s="3"/>
      <c r="G161" s="3"/>
    </row>
    <row r="162" spans="1:7">
      <c r="A162" s="3"/>
      <c r="B162" s="3"/>
      <c r="C162" s="24"/>
      <c r="D162" s="3"/>
      <c r="E162" s="3"/>
      <c r="F162" s="3"/>
      <c r="G162" s="3"/>
    </row>
    <row r="163" spans="1:7">
      <c r="A163" s="3"/>
      <c r="B163" s="3"/>
      <c r="C163" s="24"/>
      <c r="D163" s="3"/>
      <c r="E163" s="3"/>
      <c r="F163" s="3"/>
      <c r="G163" s="3"/>
    </row>
    <row r="164" spans="1:7">
      <c r="A164" s="3"/>
      <c r="B164" s="3"/>
      <c r="C164" s="24"/>
      <c r="D164" s="3"/>
      <c r="E164" s="3"/>
      <c r="F164" s="3"/>
      <c r="G164" s="3"/>
    </row>
    <row r="165" spans="1:7">
      <c r="A165" s="3"/>
      <c r="B165" s="3"/>
      <c r="C165" s="24"/>
      <c r="D165" s="3"/>
      <c r="E165" s="3"/>
      <c r="F165" s="3"/>
      <c r="G165" s="3"/>
    </row>
    <row r="166" spans="1:7">
      <c r="A166" s="3"/>
      <c r="B166" s="3"/>
      <c r="C166" s="24"/>
      <c r="D166" s="3"/>
      <c r="E166" s="3"/>
      <c r="F166" s="3"/>
      <c r="G166" s="3"/>
    </row>
    <row r="167" spans="1:7">
      <c r="A167" s="3"/>
      <c r="B167" s="3"/>
      <c r="C167" s="24"/>
      <c r="D167" s="3"/>
      <c r="E167" s="3"/>
      <c r="F167" s="3"/>
      <c r="G167" s="3"/>
    </row>
    <row r="168" spans="1:7">
      <c r="A168" s="3"/>
      <c r="B168" s="3"/>
      <c r="C168" s="24"/>
      <c r="D168" s="3"/>
      <c r="E168" s="3"/>
      <c r="F168" s="3"/>
      <c r="G168" s="3"/>
    </row>
    <row r="169" spans="1:7">
      <c r="A169" s="3"/>
      <c r="B169" s="3"/>
      <c r="C169" s="24"/>
      <c r="D169" s="3"/>
      <c r="E169" s="3"/>
      <c r="F169" s="3"/>
      <c r="G169" s="3"/>
    </row>
    <row r="170" spans="1:7">
      <c r="A170" s="3"/>
      <c r="B170" s="3"/>
      <c r="C170" s="24"/>
      <c r="D170" s="3"/>
      <c r="E170" s="3"/>
      <c r="F170" s="3"/>
      <c r="G170" s="3"/>
    </row>
    <row r="171" spans="1:7">
      <c r="A171" s="3"/>
      <c r="B171" s="3"/>
      <c r="C171" s="24"/>
      <c r="D171" s="3"/>
      <c r="E171" s="3"/>
      <c r="F171" s="3"/>
      <c r="G171" s="3"/>
    </row>
    <row r="172" spans="1:7">
      <c r="A172" s="3"/>
      <c r="B172" s="3"/>
      <c r="C172" s="24"/>
      <c r="D172" s="3"/>
      <c r="E172" s="3"/>
      <c r="F172" s="3"/>
      <c r="G172" s="3"/>
    </row>
    <row r="173" spans="1:7">
      <c r="A173" s="3"/>
      <c r="B173" s="3"/>
      <c r="C173" s="24"/>
      <c r="D173" s="3"/>
      <c r="E173" s="3"/>
      <c r="F173" s="3"/>
      <c r="G173" s="3"/>
    </row>
    <row r="174" spans="1:7">
      <c r="A174" s="3"/>
      <c r="B174" s="3"/>
      <c r="C174" s="24"/>
      <c r="D174" s="3"/>
      <c r="E174" s="3"/>
      <c r="F174" s="3"/>
      <c r="G174" s="3"/>
    </row>
    <row r="175" spans="1:7">
      <c r="A175" s="3"/>
      <c r="B175" s="3"/>
      <c r="C175" s="24"/>
      <c r="D175" s="3"/>
      <c r="E175" s="3"/>
      <c r="F175" s="3"/>
      <c r="G175" s="3"/>
    </row>
    <row r="176" spans="1:7">
      <c r="A176" s="3"/>
      <c r="B176" s="3"/>
      <c r="C176" s="24"/>
      <c r="D176" s="3"/>
      <c r="E176" s="3"/>
      <c r="F176" s="3"/>
      <c r="G176" s="3"/>
    </row>
    <row r="177" spans="1:7">
      <c r="A177" s="3"/>
      <c r="B177" s="3"/>
      <c r="C177" s="24"/>
      <c r="D177" s="3"/>
      <c r="E177" s="3"/>
      <c r="F177" s="3"/>
      <c r="G177" s="3"/>
    </row>
    <row r="178" spans="1:7">
      <c r="A178" s="3"/>
      <c r="B178" s="3"/>
      <c r="C178" s="24"/>
      <c r="D178" s="3"/>
      <c r="E178" s="3"/>
      <c r="F178" s="3"/>
      <c r="G178" s="3"/>
    </row>
    <row r="179" spans="1:7">
      <c r="A179" s="3"/>
      <c r="B179" s="3"/>
      <c r="C179" s="24"/>
      <c r="D179" s="3"/>
      <c r="E179" s="3"/>
      <c r="F179" s="3"/>
      <c r="G179" s="3"/>
    </row>
    <row r="180" spans="1:7">
      <c r="A180" s="3"/>
      <c r="B180" s="3"/>
      <c r="C180" s="24"/>
      <c r="D180" s="3"/>
      <c r="E180" s="3"/>
      <c r="F180" s="3"/>
      <c r="G180" s="3"/>
    </row>
    <row r="181" spans="1:7">
      <c r="A181" s="3"/>
      <c r="B181" s="3"/>
      <c r="C181" s="24"/>
      <c r="D181" s="3"/>
      <c r="E181" s="3"/>
      <c r="F181" s="3"/>
      <c r="G181" s="3"/>
    </row>
    <row r="182" spans="1:7">
      <c r="A182" s="3"/>
      <c r="B182" s="3"/>
      <c r="C182" s="24"/>
      <c r="D182" s="3"/>
      <c r="E182" s="3"/>
      <c r="F182" s="3"/>
      <c r="G182" s="3"/>
    </row>
    <row r="183" spans="1:7">
      <c r="A183" s="3"/>
      <c r="B183" s="3"/>
      <c r="C183" s="24"/>
      <c r="D183" s="3"/>
      <c r="E183" s="3"/>
      <c r="F183" s="3"/>
      <c r="G183" s="3"/>
    </row>
    <row r="184" spans="1:7">
      <c r="A184" s="3"/>
      <c r="B184" s="3"/>
      <c r="C184" s="24"/>
      <c r="D184" s="3"/>
      <c r="E184" s="3"/>
      <c r="F184" s="3"/>
      <c r="G184" s="3"/>
    </row>
    <row r="185" spans="1:7">
      <c r="A185" s="3"/>
      <c r="B185" s="3"/>
      <c r="C185" s="24"/>
      <c r="D185" s="3"/>
      <c r="E185" s="3"/>
      <c r="F185" s="3"/>
      <c r="G185" s="3"/>
    </row>
    <row r="186" spans="1:7">
      <c r="A186" s="3"/>
      <c r="B186" s="3"/>
      <c r="C186" s="24"/>
      <c r="D186" s="3"/>
      <c r="E186" s="3"/>
      <c r="F186" s="3"/>
      <c r="G186" s="3"/>
    </row>
    <row r="187" spans="1:7">
      <c r="A187" s="3"/>
      <c r="B187" s="3"/>
      <c r="C187" s="24"/>
      <c r="D187" s="3"/>
      <c r="E187" s="3"/>
      <c r="F187" s="3"/>
      <c r="G187" s="3"/>
    </row>
    <row r="188" spans="1:7">
      <c r="A188" s="3"/>
      <c r="B188" s="3"/>
      <c r="C188" s="24"/>
      <c r="D188" s="3"/>
      <c r="E188" s="3"/>
      <c r="F188" s="3"/>
      <c r="G188" s="3"/>
    </row>
    <row r="189" spans="1:7">
      <c r="A189" s="3"/>
      <c r="B189" s="3"/>
      <c r="C189" s="24"/>
      <c r="D189" s="3"/>
      <c r="E189" s="3"/>
      <c r="F189" s="3"/>
      <c r="G189" s="3"/>
    </row>
    <row r="190" spans="1:7">
      <c r="A190" s="3"/>
      <c r="B190" s="3"/>
      <c r="C190" s="24"/>
      <c r="D190" s="3"/>
      <c r="E190" s="3"/>
      <c r="F190" s="3"/>
      <c r="G190" s="3"/>
    </row>
    <row r="191" spans="1:7">
      <c r="A191" s="3"/>
      <c r="B191" s="3"/>
      <c r="C191" s="24"/>
      <c r="D191" s="3"/>
      <c r="E191" s="3"/>
      <c r="F191" s="3"/>
      <c r="G191" s="3"/>
    </row>
    <row r="192" spans="1:7">
      <c r="A192" s="3"/>
      <c r="B192" s="3"/>
      <c r="C192" s="24"/>
      <c r="D192" s="3"/>
      <c r="E192" s="3"/>
      <c r="F192" s="3"/>
      <c r="G192" s="3"/>
    </row>
    <row r="193" spans="1:7">
      <c r="A193" s="3"/>
      <c r="B193" s="3"/>
      <c r="C193" s="24"/>
      <c r="D193" s="3"/>
      <c r="E193" s="3"/>
      <c r="F193" s="3"/>
      <c r="G193" s="3"/>
    </row>
    <row r="194" spans="1:7">
      <c r="A194" s="3"/>
      <c r="B194" s="3"/>
      <c r="C194" s="24"/>
      <c r="D194" s="3"/>
      <c r="E194" s="3"/>
      <c r="F194" s="3"/>
      <c r="G194" s="3"/>
    </row>
    <row r="195" spans="1:7">
      <c r="A195" s="3"/>
      <c r="B195" s="3"/>
      <c r="C195" s="24"/>
      <c r="D195" s="3"/>
      <c r="E195" s="3"/>
      <c r="F195" s="3"/>
      <c r="G195" s="3"/>
    </row>
    <row r="196" spans="1:7">
      <c r="A196" s="3"/>
      <c r="B196" s="3"/>
      <c r="C196" s="24"/>
      <c r="D196" s="3"/>
      <c r="E196" s="3"/>
      <c r="F196" s="3"/>
      <c r="G196" s="3"/>
    </row>
    <row r="197" spans="1:7">
      <c r="A197" s="3"/>
      <c r="B197" s="3"/>
      <c r="C197" s="24"/>
      <c r="D197" s="3"/>
      <c r="E197" s="3"/>
      <c r="F197" s="3"/>
      <c r="G197" s="3"/>
    </row>
    <row r="198" spans="1:7">
      <c r="A198" s="3"/>
      <c r="B198" s="3"/>
      <c r="C198" s="24"/>
      <c r="D198" s="3"/>
      <c r="E198" s="3"/>
      <c r="F198" s="3"/>
      <c r="G198" s="3"/>
    </row>
    <row r="199" spans="1:7">
      <c r="A199" s="3"/>
      <c r="B199" s="3"/>
      <c r="C199" s="24"/>
      <c r="D199" s="3"/>
      <c r="E199" s="3"/>
      <c r="F199" s="3"/>
      <c r="G199" s="3"/>
    </row>
    <row r="200" spans="1:7">
      <c r="A200" s="3"/>
      <c r="B200" s="3"/>
      <c r="C200" s="24"/>
      <c r="D200" s="3"/>
      <c r="E200" s="3"/>
      <c r="F200" s="3"/>
      <c r="G200" s="3"/>
    </row>
    <row r="201" spans="1:7">
      <c r="A201" s="3"/>
      <c r="B201" s="3"/>
      <c r="C201" s="24"/>
      <c r="D201" s="3"/>
      <c r="E201" s="3"/>
      <c r="F201" s="3"/>
      <c r="G201" s="3"/>
    </row>
    <row r="202" spans="1:7">
      <c r="A202" s="3"/>
      <c r="B202" s="3"/>
      <c r="C202" s="24"/>
      <c r="D202" s="3"/>
      <c r="E202" s="3"/>
      <c r="F202" s="3"/>
      <c r="G202" s="3"/>
    </row>
    <row r="203" spans="1:7">
      <c r="A203" s="3"/>
      <c r="B203" s="3"/>
      <c r="C203" s="24"/>
      <c r="D203" s="3"/>
      <c r="E203" s="3"/>
      <c r="F203" s="3"/>
      <c r="G203" s="3"/>
    </row>
    <row r="204" spans="1:7">
      <c r="A204" s="3"/>
      <c r="B204" s="3"/>
      <c r="C204" s="24"/>
      <c r="D204" s="3"/>
      <c r="E204" s="3"/>
      <c r="F204" s="3"/>
      <c r="G204" s="3"/>
    </row>
    <row r="205" spans="1:7">
      <c r="A205" s="3"/>
      <c r="B205" s="3"/>
      <c r="C205" s="24"/>
      <c r="D205" s="3"/>
      <c r="E205" s="3"/>
      <c r="F205" s="3"/>
      <c r="G205" s="3"/>
    </row>
    <row r="206" spans="1:7">
      <c r="A206" s="3"/>
      <c r="B206" s="3"/>
      <c r="C206" s="24"/>
      <c r="D206" s="3"/>
      <c r="E206" s="3"/>
      <c r="F206" s="3"/>
      <c r="G206" s="3"/>
    </row>
    <row r="207" spans="1:7">
      <c r="A207" s="3"/>
      <c r="B207" s="3"/>
      <c r="C207" s="24"/>
      <c r="D207" s="3"/>
      <c r="E207" s="3"/>
      <c r="F207" s="3"/>
      <c r="G207" s="3"/>
    </row>
    <row r="208" spans="1:7">
      <c r="A208" s="3"/>
      <c r="B208" s="3"/>
      <c r="C208" s="24"/>
      <c r="D208" s="3"/>
      <c r="E208" s="3"/>
      <c r="F208" s="3"/>
      <c r="G208" s="3"/>
    </row>
    <row r="209" spans="1:7">
      <c r="A209" s="3"/>
      <c r="B209" s="3"/>
      <c r="C209" s="24"/>
      <c r="D209" s="3"/>
      <c r="E209" s="3"/>
      <c r="F209" s="3"/>
      <c r="G209" s="3"/>
    </row>
    <row r="210" spans="1:7">
      <c r="A210" s="3"/>
      <c r="B210" s="3"/>
      <c r="C210" s="24"/>
      <c r="D210" s="3"/>
      <c r="E210" s="3"/>
      <c r="F210" s="3"/>
      <c r="G210" s="3"/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N223"/>
  <sheetViews>
    <sheetView zoomScale="70" zoomScaleNormal="70" workbookViewId="0">
      <selection activeCell="M9" sqref="M9"/>
    </sheetView>
  </sheetViews>
  <sheetFormatPr defaultColWidth="9" defaultRowHeight="13.5"/>
  <cols>
    <col min="11" max="11" width="26.9666666666667" customWidth="1"/>
    <col min="16" max="16" width="19.5" customWidth="1"/>
    <col min="20" max="20" width="26.425" customWidth="1"/>
    <col min="23" max="23" width="26.425" customWidth="1"/>
  </cols>
  <sheetData>
    <row r="1" spans="1:40">
      <c r="A1" s="154"/>
      <c r="B1" s="154" t="s">
        <v>656</v>
      </c>
      <c r="C1" s="154"/>
      <c r="D1" s="154"/>
      <c r="E1" s="154"/>
      <c r="F1" s="154"/>
      <c r="G1" s="154"/>
      <c r="H1" s="154"/>
      <c r="I1" s="154"/>
      <c r="J1" s="154"/>
      <c r="K1" s="118"/>
      <c r="L1" s="118"/>
      <c r="M1" s="118"/>
      <c r="N1" s="118"/>
      <c r="O1" s="118"/>
      <c r="P1" s="118"/>
      <c r="Q1" s="158"/>
      <c r="R1" s="118"/>
      <c r="S1" s="118"/>
      <c r="T1" s="118"/>
      <c r="U1" s="118"/>
      <c r="V1" s="118"/>
      <c r="W1" s="118"/>
      <c r="X1" s="118"/>
      <c r="Y1" s="118"/>
      <c r="Z1" s="118"/>
      <c r="AA1" s="118"/>
      <c r="AB1" s="118"/>
      <c r="AC1" s="118"/>
      <c r="AD1" s="118"/>
      <c r="AE1" s="118"/>
      <c r="AF1" s="118"/>
      <c r="AG1" s="118"/>
      <c r="AH1" s="118"/>
      <c r="AI1" s="118"/>
      <c r="AJ1" s="118"/>
      <c r="AK1" s="118"/>
      <c r="AL1" s="118"/>
      <c r="AM1" s="118"/>
      <c r="AN1" s="118"/>
    </row>
    <row r="2" ht="24" customHeight="1" spans="1:40">
      <c r="A2" s="155"/>
      <c r="B2" s="155"/>
      <c r="C2" s="11" t="s">
        <v>1408</v>
      </c>
      <c r="D2" s="155" t="s">
        <v>1409</v>
      </c>
      <c r="E2" s="155"/>
      <c r="F2" s="155"/>
      <c r="G2" s="155"/>
      <c r="H2" s="155"/>
      <c r="I2" s="155"/>
      <c r="J2" s="155"/>
      <c r="K2" s="3"/>
      <c r="L2" s="3"/>
      <c r="M2" s="3"/>
      <c r="N2" s="3"/>
      <c r="O2" s="3"/>
      <c r="P2" s="3"/>
      <c r="Q2" s="24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AI2" s="3"/>
      <c r="AJ2" s="3"/>
      <c r="AK2" s="3"/>
      <c r="AL2" s="3"/>
      <c r="AM2" s="3"/>
      <c r="AN2" s="3"/>
    </row>
    <row r="3" ht="24" customHeight="1" spans="1:40">
      <c r="A3" s="155"/>
      <c r="B3" s="155"/>
      <c r="C3" s="155"/>
      <c r="D3" s="155" t="s">
        <v>1410</v>
      </c>
      <c r="E3" s="155"/>
      <c r="F3" s="155"/>
      <c r="G3" s="155"/>
      <c r="H3" s="155"/>
      <c r="I3" s="155"/>
      <c r="J3" s="155"/>
      <c r="K3" s="3"/>
      <c r="L3" s="3"/>
      <c r="M3" s="3"/>
      <c r="N3" s="3"/>
      <c r="O3" s="3"/>
      <c r="P3" s="3"/>
      <c r="Q3" s="24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</row>
    <row r="4" ht="36" customHeight="1" spans="1:40">
      <c r="A4" s="155"/>
      <c r="B4" s="155"/>
      <c r="C4" s="155"/>
      <c r="D4" s="155" t="s">
        <v>1411</v>
      </c>
      <c r="E4" s="155"/>
      <c r="F4" s="155"/>
      <c r="G4" s="155"/>
      <c r="H4" s="155"/>
      <c r="I4" s="155"/>
      <c r="J4" s="155"/>
      <c r="K4" s="3"/>
      <c r="L4" s="3"/>
      <c r="M4" s="3"/>
      <c r="N4" s="3"/>
      <c r="O4" s="3"/>
      <c r="P4" s="3"/>
      <c r="Q4" s="24"/>
      <c r="R4" s="3"/>
      <c r="S4" s="3"/>
      <c r="T4" s="3"/>
      <c r="U4" s="3"/>
      <c r="V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AI4" s="3"/>
      <c r="AJ4" s="3"/>
      <c r="AK4" s="3"/>
      <c r="AL4" s="3"/>
      <c r="AM4" s="3"/>
      <c r="AN4" s="3"/>
    </row>
    <row r="5" spans="1:40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24"/>
      <c r="R5" s="3"/>
      <c r="S5" s="3"/>
      <c r="T5" s="3"/>
      <c r="U5" s="3"/>
      <c r="V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AI5" s="3"/>
      <c r="AJ5" s="3"/>
      <c r="AK5" s="3"/>
      <c r="AL5" s="3"/>
      <c r="AM5" s="3"/>
      <c r="AN5" s="3"/>
    </row>
    <row r="6" spans="1:40">
      <c r="A6" s="155"/>
      <c r="B6" s="155"/>
      <c r="C6" s="155"/>
      <c r="D6" s="155"/>
      <c r="E6" s="155"/>
      <c r="F6" s="155"/>
      <c r="G6" s="155"/>
      <c r="H6" s="155"/>
      <c r="I6" s="155"/>
      <c r="J6" s="155"/>
      <c r="K6" s="3"/>
      <c r="L6" s="3"/>
      <c r="M6" s="3"/>
      <c r="N6" s="3"/>
      <c r="O6" s="3"/>
      <c r="P6" s="70" t="s">
        <v>1412</v>
      </c>
      <c r="Q6" s="67"/>
      <c r="R6" s="67"/>
      <c r="S6" s="67"/>
      <c r="T6" s="159" t="s">
        <v>1413</v>
      </c>
      <c r="U6" s="3"/>
      <c r="V6" s="3"/>
      <c r="W6" s="70" t="s">
        <v>1412</v>
      </c>
      <c r="X6" s="67"/>
      <c r="Y6" s="67"/>
      <c r="Z6" s="67"/>
      <c r="AA6" s="159" t="s">
        <v>1413</v>
      </c>
      <c r="AB6" s="3"/>
      <c r="AC6" s="3"/>
      <c r="AD6" s="70" t="s">
        <v>1412</v>
      </c>
      <c r="AE6" s="67"/>
      <c r="AF6" s="67"/>
      <c r="AG6" s="67"/>
      <c r="AH6" s="159" t="s">
        <v>1413</v>
      </c>
      <c r="AI6" s="3"/>
      <c r="AJ6" s="3"/>
      <c r="AK6" s="3"/>
      <c r="AL6" s="3"/>
      <c r="AM6" s="3"/>
      <c r="AN6" s="3"/>
    </row>
    <row r="7" ht="36" spans="1:40">
      <c r="A7" s="71" t="s">
        <v>859</v>
      </c>
      <c r="B7" s="71" t="s">
        <v>860</v>
      </c>
      <c r="C7" s="71" t="s">
        <v>861</v>
      </c>
      <c r="D7" s="71" t="s">
        <v>862</v>
      </c>
      <c r="E7" s="71" t="s">
        <v>863</v>
      </c>
      <c r="F7" s="71" t="s">
        <v>155</v>
      </c>
      <c r="G7" s="71" t="s">
        <v>159</v>
      </c>
      <c r="H7" s="71" t="s">
        <v>864</v>
      </c>
      <c r="I7" s="71" t="s">
        <v>1289</v>
      </c>
      <c r="J7" s="71" t="s">
        <v>1297</v>
      </c>
      <c r="K7" s="87" t="s">
        <v>1298</v>
      </c>
      <c r="L7" s="87" t="s">
        <v>649</v>
      </c>
      <c r="M7" s="87" t="s">
        <v>937</v>
      </c>
      <c r="N7" s="90"/>
      <c r="O7" s="87" t="s">
        <v>1414</v>
      </c>
      <c r="P7" s="87" t="s">
        <v>1298</v>
      </c>
      <c r="Q7" s="160" t="s">
        <v>1415</v>
      </c>
      <c r="R7" s="87" t="s">
        <v>649</v>
      </c>
      <c r="S7" s="87" t="s">
        <v>937</v>
      </c>
      <c r="T7" s="87" t="s">
        <v>1416</v>
      </c>
      <c r="U7" s="90"/>
      <c r="V7" s="87" t="s">
        <v>1417</v>
      </c>
      <c r="W7" s="87" t="s">
        <v>1298</v>
      </c>
      <c r="X7" s="160" t="s">
        <v>1415</v>
      </c>
      <c r="Y7" s="87" t="s">
        <v>649</v>
      </c>
      <c r="Z7" s="87" t="s">
        <v>937</v>
      </c>
      <c r="AA7" s="87" t="s">
        <v>1416</v>
      </c>
      <c r="AB7" s="90"/>
      <c r="AC7" s="87" t="s">
        <v>1417</v>
      </c>
      <c r="AD7" s="87" t="s">
        <v>1298</v>
      </c>
      <c r="AE7" s="160" t="s">
        <v>1415</v>
      </c>
      <c r="AF7" s="87" t="s">
        <v>649</v>
      </c>
      <c r="AG7" s="87" t="s">
        <v>937</v>
      </c>
      <c r="AH7" s="87" t="s">
        <v>1416</v>
      </c>
      <c r="AI7" s="90"/>
      <c r="AJ7" s="87" t="s">
        <v>1300</v>
      </c>
      <c r="AK7" s="90"/>
      <c r="AL7" s="90"/>
      <c r="AM7" s="90"/>
      <c r="AN7" s="90"/>
    </row>
    <row r="8" spans="1:40">
      <c r="A8" s="3"/>
      <c r="B8" s="155"/>
      <c r="C8" s="155" t="s">
        <v>1418</v>
      </c>
      <c r="D8" s="155"/>
      <c r="E8" s="155"/>
      <c r="F8" s="155"/>
      <c r="G8" s="155"/>
      <c r="H8" s="155"/>
      <c r="I8" s="155"/>
      <c r="J8" s="155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AI8" s="3"/>
      <c r="AJ8" s="3"/>
      <c r="AK8" s="3"/>
      <c r="AL8" s="3"/>
      <c r="AM8" s="3"/>
      <c r="AN8" s="3"/>
    </row>
    <row r="9" ht="192" spans="1:40">
      <c r="A9" s="97" t="s">
        <v>1305</v>
      </c>
      <c r="B9" s="156"/>
      <c r="C9" s="155" t="s">
        <v>1419</v>
      </c>
      <c r="D9" s="155" t="s">
        <v>757</v>
      </c>
      <c r="E9" s="110">
        <v>150</v>
      </c>
      <c r="F9" s="110">
        <v>19</v>
      </c>
      <c r="G9" s="110">
        <v>20</v>
      </c>
      <c r="H9" s="110">
        <v>20</v>
      </c>
      <c r="I9" s="110">
        <v>27</v>
      </c>
      <c r="J9" s="155" t="s">
        <v>1420</v>
      </c>
      <c r="K9" s="23" t="s">
        <v>1421</v>
      </c>
      <c r="L9" s="22" t="s">
        <v>1422</v>
      </c>
      <c r="M9" s="23" t="s">
        <v>1423</v>
      </c>
      <c r="N9" s="3"/>
      <c r="O9" s="11" t="s">
        <v>1424</v>
      </c>
      <c r="P9" s="23" t="s">
        <v>1425</v>
      </c>
      <c r="Q9" s="23" t="s">
        <v>1426</v>
      </c>
      <c r="R9" s="22" t="s">
        <v>1427</v>
      </c>
      <c r="S9" s="24"/>
      <c r="T9" s="23" t="s">
        <v>1428</v>
      </c>
      <c r="U9" s="3"/>
      <c r="V9" s="11" t="s">
        <v>1429</v>
      </c>
      <c r="W9" s="23" t="s">
        <v>1430</v>
      </c>
      <c r="X9" s="23" t="s">
        <v>1431</v>
      </c>
      <c r="Y9" s="22" t="s">
        <v>1422</v>
      </c>
      <c r="Z9" s="24"/>
      <c r="AA9" s="23" t="s">
        <v>1432</v>
      </c>
      <c r="AB9" s="3"/>
      <c r="AC9" s="11" t="s">
        <v>1433</v>
      </c>
      <c r="AD9" s="23" t="s">
        <v>1434</v>
      </c>
      <c r="AE9" s="11" t="s">
        <v>1435</v>
      </c>
      <c r="AF9" s="3"/>
      <c r="AG9" s="3"/>
      <c r="AH9" s="3"/>
      <c r="AI9" s="3"/>
      <c r="AJ9" s="11" t="s">
        <v>1150</v>
      </c>
      <c r="AK9" s="3"/>
      <c r="AL9" s="3"/>
      <c r="AM9" s="3"/>
      <c r="AN9" s="3"/>
    </row>
    <row r="10" ht="48" spans="1:40">
      <c r="A10" s="97" t="s">
        <v>1308</v>
      </c>
      <c r="B10" s="155"/>
      <c r="C10" s="155"/>
      <c r="D10" s="155"/>
      <c r="E10" s="157">
        <v>255</v>
      </c>
      <c r="F10" s="157">
        <v>32</v>
      </c>
      <c r="G10" s="157">
        <v>34</v>
      </c>
      <c r="H10" s="157">
        <v>34</v>
      </c>
      <c r="I10" s="157">
        <v>46</v>
      </c>
      <c r="J10" s="155"/>
      <c r="K10" s="24"/>
      <c r="L10" s="3"/>
      <c r="M10" s="3"/>
      <c r="N10" s="3"/>
      <c r="O10" s="3"/>
      <c r="P10" s="3"/>
      <c r="Q10" s="23" t="s">
        <v>1436</v>
      </c>
      <c r="R10" s="3"/>
      <c r="S10" s="3"/>
      <c r="T10" s="3"/>
      <c r="U10" s="3"/>
      <c r="V10" s="3"/>
      <c r="W10" s="24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11" t="s">
        <v>1150</v>
      </c>
      <c r="AK10" s="3"/>
      <c r="AL10" s="3"/>
      <c r="AM10" s="3"/>
      <c r="AN10" s="3"/>
    </row>
    <row r="11" ht="48" spans="1:40">
      <c r="A11" s="97" t="s">
        <v>1311</v>
      </c>
      <c r="B11" s="155"/>
      <c r="C11" s="155"/>
      <c r="D11" s="155"/>
      <c r="E11" s="157">
        <v>434</v>
      </c>
      <c r="F11" s="157">
        <v>55</v>
      </c>
      <c r="G11" s="157">
        <v>58</v>
      </c>
      <c r="H11" s="157">
        <v>58</v>
      </c>
      <c r="I11" s="157">
        <v>78</v>
      </c>
      <c r="J11" s="155"/>
      <c r="K11" s="24"/>
      <c r="L11" s="3"/>
      <c r="M11" s="3"/>
      <c r="N11" s="3"/>
      <c r="O11" s="3"/>
      <c r="P11" s="3"/>
      <c r="Q11" s="23" t="s">
        <v>1436</v>
      </c>
      <c r="R11" s="3"/>
      <c r="S11" s="3"/>
      <c r="T11" s="3"/>
      <c r="U11" s="3"/>
      <c r="V11" s="3"/>
      <c r="W11" s="24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AI11" s="3"/>
      <c r="AJ11" s="11" t="s">
        <v>1150</v>
      </c>
      <c r="AK11" s="3"/>
      <c r="AL11" s="3"/>
      <c r="AM11" s="3"/>
      <c r="AN11" s="3"/>
    </row>
    <row r="12" spans="1:40">
      <c r="A12" s="3"/>
      <c r="B12" s="155"/>
      <c r="C12" s="155" t="s">
        <v>1437</v>
      </c>
      <c r="D12" s="155"/>
      <c r="E12" s="155"/>
      <c r="F12" s="155"/>
      <c r="G12" s="155"/>
      <c r="H12" s="155"/>
      <c r="I12" s="155"/>
      <c r="J12" s="155"/>
      <c r="K12" s="24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  <c r="AH12" s="3"/>
      <c r="AI12" s="3"/>
      <c r="AJ12" s="3"/>
      <c r="AK12" s="3"/>
      <c r="AL12" s="3"/>
      <c r="AM12" s="3"/>
      <c r="AN12" s="3"/>
    </row>
    <row r="13" ht="204" spans="1:40">
      <c r="A13" s="97" t="s">
        <v>1317</v>
      </c>
      <c r="B13" s="156"/>
      <c r="C13" s="155" t="s">
        <v>1438</v>
      </c>
      <c r="D13" s="155" t="s">
        <v>786</v>
      </c>
      <c r="E13" s="110">
        <v>210</v>
      </c>
      <c r="F13" s="110">
        <v>23</v>
      </c>
      <c r="G13" s="110">
        <v>45</v>
      </c>
      <c r="H13" s="110">
        <v>13</v>
      </c>
      <c r="I13" s="110">
        <v>34</v>
      </c>
      <c r="J13" s="155" t="s">
        <v>1439</v>
      </c>
      <c r="K13" s="23" t="s">
        <v>1440</v>
      </c>
      <c r="L13" s="22" t="s">
        <v>1427</v>
      </c>
      <c r="M13" s="23" t="s">
        <v>1441</v>
      </c>
      <c r="N13" s="3"/>
      <c r="O13" s="10" t="s">
        <v>1442</v>
      </c>
      <c r="P13" s="23" t="s">
        <v>1443</v>
      </c>
      <c r="Q13" s="23" t="s">
        <v>1444</v>
      </c>
      <c r="R13" s="22" t="s">
        <v>1427</v>
      </c>
      <c r="S13" s="24"/>
      <c r="T13" s="23" t="s">
        <v>1445</v>
      </c>
      <c r="U13" s="3"/>
      <c r="V13" s="10" t="s">
        <v>1446</v>
      </c>
      <c r="W13" s="23" t="s">
        <v>1447</v>
      </c>
      <c r="X13" s="23" t="s">
        <v>1448</v>
      </c>
      <c r="Y13" s="22" t="s">
        <v>1422</v>
      </c>
      <c r="Z13" s="24"/>
      <c r="AA13" s="23" t="s">
        <v>1449</v>
      </c>
      <c r="AB13" s="3"/>
      <c r="AC13" s="3"/>
      <c r="AD13" s="3"/>
      <c r="AE13" s="3"/>
      <c r="AF13" s="3"/>
      <c r="AG13" s="3"/>
      <c r="AH13" s="3"/>
      <c r="AI13" s="3"/>
      <c r="AJ13" s="3"/>
      <c r="AK13" s="3"/>
      <c r="AL13" s="3"/>
      <c r="AM13" s="3"/>
      <c r="AN13" s="3"/>
    </row>
    <row r="14" spans="1:40">
      <c r="A14" s="97" t="s">
        <v>1321</v>
      </c>
      <c r="B14" s="155"/>
      <c r="C14" s="155"/>
      <c r="D14" s="155"/>
      <c r="E14" s="157">
        <v>357</v>
      </c>
      <c r="F14" s="157">
        <v>39</v>
      </c>
      <c r="G14" s="157">
        <v>77</v>
      </c>
      <c r="H14" s="157">
        <v>22</v>
      </c>
      <c r="I14" s="157">
        <v>58</v>
      </c>
      <c r="J14" s="155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  <c r="AH14" s="3"/>
      <c r="AI14" s="3"/>
      <c r="AJ14" s="3"/>
      <c r="AK14" s="3"/>
      <c r="AL14" s="3"/>
      <c r="AM14" s="3"/>
      <c r="AN14" s="3"/>
    </row>
    <row r="15" spans="1:40">
      <c r="A15" s="97" t="s">
        <v>1324</v>
      </c>
      <c r="B15" s="155"/>
      <c r="C15" s="155"/>
      <c r="D15" s="155"/>
      <c r="E15" s="157">
        <v>607</v>
      </c>
      <c r="F15" s="157">
        <v>66</v>
      </c>
      <c r="G15" s="157">
        <v>130</v>
      </c>
      <c r="H15" s="157">
        <v>38</v>
      </c>
      <c r="I15" s="157">
        <v>98</v>
      </c>
      <c r="J15" s="155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3"/>
      <c r="AK15" s="3"/>
      <c r="AL15" s="3"/>
      <c r="AM15" s="3"/>
      <c r="AN15" s="3"/>
    </row>
    <row r="16" spans="1:40">
      <c r="A16" s="98"/>
      <c r="B16" s="155"/>
      <c r="C16" s="155" t="s">
        <v>1450</v>
      </c>
      <c r="D16" s="155"/>
      <c r="E16" s="155"/>
      <c r="F16" s="155"/>
      <c r="G16" s="155"/>
      <c r="H16" s="155"/>
      <c r="I16" s="155"/>
      <c r="J16" s="155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  <c r="AH16" s="3"/>
      <c r="AI16" s="3"/>
      <c r="AJ16" s="3"/>
      <c r="AK16" s="3"/>
      <c r="AL16" s="3"/>
      <c r="AM16" s="3"/>
      <c r="AN16" s="3"/>
    </row>
    <row r="17" ht="132" spans="1:40">
      <c r="A17" s="97" t="s">
        <v>1330</v>
      </c>
      <c r="B17" s="155"/>
      <c r="C17" s="155" t="s">
        <v>1451</v>
      </c>
      <c r="D17" s="155" t="s">
        <v>1452</v>
      </c>
      <c r="E17" s="110">
        <v>210</v>
      </c>
      <c r="F17" s="110">
        <v>30</v>
      </c>
      <c r="G17" s="110">
        <v>36</v>
      </c>
      <c r="H17" s="110">
        <v>13</v>
      </c>
      <c r="I17" s="110">
        <v>34</v>
      </c>
      <c r="J17" s="155"/>
      <c r="K17" s="24"/>
      <c r="L17" s="3"/>
      <c r="M17" s="3"/>
      <c r="N17" s="3"/>
      <c r="O17" s="10" t="s">
        <v>1453</v>
      </c>
      <c r="P17" s="23" t="s">
        <v>1454</v>
      </c>
      <c r="Q17" s="10" t="s">
        <v>1455</v>
      </c>
      <c r="R17" s="22" t="s">
        <v>1427</v>
      </c>
      <c r="S17" s="3"/>
      <c r="T17" s="3"/>
      <c r="U17" s="3"/>
      <c r="V17" s="10" t="s">
        <v>1456</v>
      </c>
      <c r="W17" s="23" t="s">
        <v>1457</v>
      </c>
      <c r="X17" s="23" t="s">
        <v>1431</v>
      </c>
      <c r="Y17" s="22" t="s">
        <v>1422</v>
      </c>
      <c r="Z17" s="3"/>
      <c r="AA17" s="23" t="s">
        <v>1458</v>
      </c>
      <c r="AB17" s="3"/>
      <c r="AC17" s="3"/>
      <c r="AD17" s="3"/>
      <c r="AE17" s="3"/>
      <c r="AF17" s="3"/>
      <c r="AG17" s="3"/>
      <c r="AH17" s="3"/>
      <c r="AI17" s="3"/>
      <c r="AJ17" s="3"/>
      <c r="AK17" s="3"/>
      <c r="AL17" s="3"/>
      <c r="AM17" s="3"/>
      <c r="AN17" s="3"/>
    </row>
    <row r="18" spans="1:40">
      <c r="A18" s="97" t="s">
        <v>1333</v>
      </c>
      <c r="B18" s="3"/>
      <c r="C18" s="3"/>
      <c r="D18" s="3"/>
      <c r="E18" s="157">
        <v>357</v>
      </c>
      <c r="F18" s="157">
        <v>51</v>
      </c>
      <c r="G18" s="157">
        <v>61</v>
      </c>
      <c r="H18" s="157">
        <v>22</v>
      </c>
      <c r="I18" s="157">
        <v>58</v>
      </c>
      <c r="J18" s="3"/>
      <c r="K18" s="3"/>
      <c r="L18" s="3"/>
      <c r="M18" s="3"/>
      <c r="N18" s="3"/>
      <c r="O18" s="3"/>
      <c r="P18" s="3"/>
      <c r="Q18" s="24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  <c r="AH18" s="3"/>
      <c r="AI18" s="3"/>
      <c r="AJ18" s="3"/>
      <c r="AK18" s="3"/>
      <c r="AL18" s="3"/>
      <c r="AM18" s="3"/>
      <c r="AN18" s="3"/>
    </row>
    <row r="19" spans="1:40">
      <c r="A19" s="97" t="s">
        <v>1336</v>
      </c>
      <c r="B19" s="3"/>
      <c r="C19" s="3"/>
      <c r="D19" s="3"/>
      <c r="E19" s="157">
        <v>607</v>
      </c>
      <c r="F19" s="157">
        <v>87</v>
      </c>
      <c r="G19" s="157">
        <v>104</v>
      </c>
      <c r="H19" s="157">
        <v>38</v>
      </c>
      <c r="I19" s="157">
        <v>98</v>
      </c>
      <c r="J19" s="3"/>
      <c r="K19" s="3"/>
      <c r="L19" s="3"/>
      <c r="M19" s="3"/>
      <c r="N19" s="3"/>
      <c r="O19" s="3"/>
      <c r="P19" s="3"/>
      <c r="Q19" s="24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  <c r="AH19" s="3"/>
      <c r="AI19" s="3"/>
      <c r="AJ19" s="3"/>
      <c r="AK19" s="3"/>
      <c r="AL19" s="3"/>
      <c r="AM19" s="3"/>
      <c r="AN19" s="3"/>
    </row>
    <row r="20" spans="1:40">
      <c r="A20" s="98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24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</row>
    <row r="21" spans="1:40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24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  <c r="AJ21" s="3"/>
      <c r="AK21" s="3"/>
      <c r="AL21" s="3"/>
      <c r="AM21" s="3"/>
      <c r="AN21" s="3"/>
    </row>
    <row r="22" spans="1:40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24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  <c r="AH22" s="3"/>
      <c r="AI22" s="3"/>
      <c r="AJ22" s="3"/>
      <c r="AK22" s="3"/>
      <c r="AL22" s="3"/>
      <c r="AM22" s="3"/>
      <c r="AN22" s="3"/>
    </row>
    <row r="23" spans="1:40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24"/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  <c r="AC23" s="3"/>
      <c r="AD23" s="3"/>
      <c r="AE23" s="3"/>
      <c r="AF23" s="3"/>
      <c r="AG23" s="3"/>
      <c r="AH23" s="3"/>
      <c r="AI23" s="3"/>
      <c r="AJ23" s="3"/>
      <c r="AK23" s="3"/>
      <c r="AL23" s="3"/>
      <c r="AM23" s="3"/>
      <c r="AN23" s="3"/>
    </row>
    <row r="24" spans="1:40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24"/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  <c r="AC24" s="3"/>
      <c r="AD24" s="3"/>
      <c r="AE24" s="3"/>
      <c r="AF24" s="3"/>
      <c r="AG24" s="3"/>
      <c r="AH24" s="3"/>
      <c r="AI24" s="3"/>
      <c r="AJ24" s="3"/>
      <c r="AK24" s="3"/>
      <c r="AL24" s="3"/>
      <c r="AM24" s="3"/>
      <c r="AN24" s="3"/>
    </row>
    <row r="25" spans="1:40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24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/>
      <c r="AD25" s="3"/>
      <c r="AE25" s="3"/>
      <c r="AF25" s="3"/>
      <c r="AG25" s="3"/>
      <c r="AH25" s="3"/>
      <c r="AI25" s="3"/>
      <c r="AJ25" s="3"/>
      <c r="AK25" s="3"/>
      <c r="AL25" s="3"/>
      <c r="AM25" s="3"/>
      <c r="AN25" s="3"/>
    </row>
    <row r="26" spans="1:40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24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/>
      <c r="AH26" s="3"/>
      <c r="AI26" s="3"/>
      <c r="AJ26" s="3"/>
      <c r="AK26" s="3"/>
      <c r="AL26" s="3"/>
      <c r="AM26" s="3"/>
      <c r="AN26" s="3"/>
    </row>
    <row r="27" spans="1:40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24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3"/>
      <c r="AK27" s="3"/>
      <c r="AL27" s="3"/>
      <c r="AM27" s="3"/>
      <c r="AN27" s="3"/>
    </row>
    <row r="28" spans="1:40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24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</row>
    <row r="29" spans="1:40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24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3"/>
      <c r="AL29" s="3"/>
      <c r="AM29" s="3"/>
      <c r="AN29" s="3"/>
    </row>
    <row r="30" spans="1:40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24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3"/>
      <c r="AL30" s="3"/>
      <c r="AM30" s="3"/>
      <c r="AN30" s="3"/>
    </row>
    <row r="31" spans="1:40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24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</row>
    <row r="32" spans="1:40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24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3"/>
      <c r="AK32" s="3"/>
      <c r="AL32" s="3"/>
      <c r="AM32" s="3"/>
      <c r="AN32" s="3"/>
    </row>
    <row r="33" spans="1:40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24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3"/>
      <c r="AK33" s="3"/>
      <c r="AL33" s="3"/>
      <c r="AM33" s="3"/>
      <c r="AN33" s="3"/>
    </row>
    <row r="34" spans="1:40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24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3"/>
      <c r="AK34" s="3"/>
      <c r="AL34" s="3"/>
      <c r="AM34" s="3"/>
      <c r="AN34" s="3"/>
    </row>
    <row r="35" spans="1:40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24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3"/>
      <c r="AK35" s="3"/>
      <c r="AL35" s="3"/>
      <c r="AM35" s="3"/>
      <c r="AN35" s="3"/>
    </row>
    <row r="36" spans="1:40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24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3"/>
      <c r="AK36" s="3"/>
      <c r="AL36" s="3"/>
      <c r="AM36" s="3"/>
      <c r="AN36" s="3"/>
    </row>
    <row r="37" spans="1:40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24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3"/>
      <c r="AK37" s="3"/>
      <c r="AL37" s="3"/>
      <c r="AM37" s="3"/>
      <c r="AN37" s="3"/>
    </row>
    <row r="38" spans="1:40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24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3"/>
      <c r="AK38" s="3"/>
      <c r="AL38" s="3"/>
      <c r="AM38" s="3"/>
      <c r="AN38" s="3"/>
    </row>
    <row r="39" spans="1:40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24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3"/>
      <c r="AK39" s="3"/>
      <c r="AL39" s="3"/>
      <c r="AM39" s="3"/>
      <c r="AN39" s="3"/>
    </row>
    <row r="40" spans="1:40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24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3"/>
      <c r="AK40" s="3"/>
      <c r="AL40" s="3"/>
      <c r="AM40" s="3"/>
      <c r="AN40" s="3"/>
    </row>
    <row r="41" spans="1:40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24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  <c r="AH41" s="3"/>
      <c r="AI41" s="3"/>
      <c r="AJ41" s="3"/>
      <c r="AK41" s="3"/>
      <c r="AL41" s="3"/>
      <c r="AM41" s="3"/>
      <c r="AN41" s="3"/>
    </row>
    <row r="42" spans="1:40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24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3"/>
      <c r="AK42" s="3"/>
      <c r="AL42" s="3"/>
      <c r="AM42" s="3"/>
      <c r="AN42" s="3"/>
    </row>
    <row r="43" spans="1:40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24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  <c r="AH43" s="3"/>
      <c r="AI43" s="3"/>
      <c r="AJ43" s="3"/>
      <c r="AK43" s="3"/>
      <c r="AL43" s="3"/>
      <c r="AM43" s="3"/>
      <c r="AN43" s="3"/>
    </row>
    <row r="44" spans="1:40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24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  <c r="AH44" s="3"/>
      <c r="AI44" s="3"/>
      <c r="AJ44" s="3"/>
      <c r="AK44" s="3"/>
      <c r="AL44" s="3"/>
      <c r="AM44" s="3"/>
      <c r="AN44" s="3"/>
    </row>
    <row r="45" spans="1:40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24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  <c r="AH45" s="3"/>
      <c r="AI45" s="3"/>
      <c r="AJ45" s="3"/>
      <c r="AK45" s="3"/>
      <c r="AL45" s="3"/>
      <c r="AM45" s="3"/>
      <c r="AN45" s="3"/>
    </row>
    <row r="46" spans="1:40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24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/>
      <c r="AH46" s="3"/>
      <c r="AI46" s="3"/>
      <c r="AJ46" s="3"/>
      <c r="AK46" s="3"/>
      <c r="AL46" s="3"/>
      <c r="AM46" s="3"/>
      <c r="AN46" s="3"/>
    </row>
    <row r="47" spans="1:40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24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  <c r="AC47" s="3"/>
      <c r="AD47" s="3"/>
      <c r="AE47" s="3"/>
      <c r="AF47" s="3"/>
      <c r="AG47" s="3"/>
      <c r="AH47" s="3"/>
      <c r="AI47" s="3"/>
      <c r="AJ47" s="3"/>
      <c r="AK47" s="3"/>
      <c r="AL47" s="3"/>
      <c r="AM47" s="3"/>
      <c r="AN47" s="3"/>
    </row>
    <row r="48" spans="1:40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24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  <c r="AH48" s="3"/>
      <c r="AI48" s="3"/>
      <c r="AJ48" s="3"/>
      <c r="AK48" s="3"/>
      <c r="AL48" s="3"/>
      <c r="AM48" s="3"/>
      <c r="AN48" s="3"/>
    </row>
    <row r="49" spans="1:40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24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3"/>
      <c r="AK49" s="3"/>
      <c r="AL49" s="3"/>
      <c r="AM49" s="3"/>
      <c r="AN49" s="3"/>
    </row>
    <row r="50" spans="1:40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24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3"/>
      <c r="AK50" s="3"/>
      <c r="AL50" s="3"/>
      <c r="AM50" s="3"/>
      <c r="AN50" s="3"/>
    </row>
    <row r="51" spans="1:40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24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3"/>
      <c r="AK51" s="3"/>
      <c r="AL51" s="3"/>
      <c r="AM51" s="3"/>
      <c r="AN51" s="3"/>
    </row>
    <row r="52" spans="1:40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24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3"/>
      <c r="AK52" s="3"/>
      <c r="AL52" s="3"/>
      <c r="AM52" s="3"/>
      <c r="AN52" s="3"/>
    </row>
    <row r="53" spans="1:40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24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3"/>
      <c r="AK53" s="3"/>
      <c r="AL53" s="3"/>
      <c r="AM53" s="3"/>
      <c r="AN53" s="3"/>
    </row>
    <row r="54" spans="1:40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24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3"/>
      <c r="AK54" s="3"/>
      <c r="AL54" s="3"/>
      <c r="AM54" s="3"/>
      <c r="AN54" s="3"/>
    </row>
    <row r="55" spans="1:40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24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3"/>
      <c r="AK55" s="3"/>
      <c r="AL55" s="3"/>
      <c r="AM55" s="3"/>
      <c r="AN55" s="3"/>
    </row>
    <row r="56" spans="1:40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24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3"/>
      <c r="AK56" s="3"/>
      <c r="AL56" s="3"/>
      <c r="AM56" s="3"/>
      <c r="AN56" s="3"/>
    </row>
    <row r="57" spans="1:40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24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3"/>
      <c r="AK57" s="3"/>
      <c r="AL57" s="3"/>
      <c r="AM57" s="3"/>
      <c r="AN57" s="3"/>
    </row>
    <row r="58" spans="1:40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24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3"/>
      <c r="AK58" s="3"/>
      <c r="AL58" s="3"/>
      <c r="AM58" s="3"/>
      <c r="AN58" s="3"/>
    </row>
    <row r="59" spans="1:40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24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3"/>
      <c r="AK59" s="3"/>
      <c r="AL59" s="3"/>
      <c r="AM59" s="3"/>
      <c r="AN59" s="3"/>
    </row>
    <row r="60" spans="1:40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24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3"/>
      <c r="AK60" s="3"/>
      <c r="AL60" s="3"/>
      <c r="AM60" s="3"/>
      <c r="AN60" s="3"/>
    </row>
    <row r="61" spans="1:40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24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3"/>
      <c r="AM61" s="3"/>
      <c r="AN61" s="3"/>
    </row>
    <row r="62" spans="1:40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24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/>
      <c r="AL62" s="3"/>
      <c r="AM62" s="3"/>
      <c r="AN62" s="3"/>
    </row>
    <row r="63" spans="1:40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24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/>
      <c r="AL63" s="3"/>
      <c r="AM63" s="3"/>
      <c r="AN63" s="3"/>
    </row>
    <row r="64" spans="1:40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24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/>
      <c r="AL64" s="3"/>
      <c r="AM64" s="3"/>
      <c r="AN64" s="3"/>
    </row>
    <row r="65" spans="1:40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24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/>
      <c r="AL65" s="3"/>
      <c r="AM65" s="3"/>
      <c r="AN65" s="3"/>
    </row>
    <row r="66" spans="1:40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24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/>
      <c r="AL66" s="3"/>
      <c r="AM66" s="3"/>
      <c r="AN66" s="3"/>
    </row>
    <row r="67" spans="1:40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24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3"/>
      <c r="AM67" s="3"/>
      <c r="AN67" s="3"/>
    </row>
    <row r="68" spans="1:40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24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3"/>
      <c r="AK68" s="3"/>
      <c r="AL68" s="3"/>
      <c r="AM68" s="3"/>
      <c r="AN68" s="3"/>
    </row>
    <row r="69" spans="1:40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3"/>
      <c r="AM69" s="3"/>
      <c r="AN69" s="3"/>
    </row>
    <row r="70" spans="1:40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3"/>
      <c r="AM70" s="3"/>
      <c r="AN70" s="3"/>
    </row>
    <row r="71" spans="1:40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  <c r="AN71" s="3"/>
    </row>
    <row r="72" spans="1:40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</row>
    <row r="73" spans="1:40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3"/>
      <c r="AK73" s="3"/>
      <c r="AL73" s="3"/>
      <c r="AM73" s="3"/>
      <c r="AN73" s="3"/>
    </row>
    <row r="74" spans="1:40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3"/>
      <c r="AM74" s="3"/>
      <c r="AN74" s="3"/>
    </row>
    <row r="75" spans="1:40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  <c r="AN75" s="3"/>
    </row>
    <row r="76" spans="1:40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/>
      <c r="AL76" s="3"/>
      <c r="AM76" s="3"/>
      <c r="AN76" s="3"/>
    </row>
    <row r="77" spans="1:40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/>
      <c r="AL77" s="3"/>
      <c r="AM77" s="3"/>
      <c r="AN77" s="3"/>
    </row>
    <row r="78" spans="1:40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/>
      <c r="AL78" s="3"/>
      <c r="AM78" s="3"/>
      <c r="AN78" s="3"/>
    </row>
    <row r="79" spans="1:40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3"/>
      <c r="AK79" s="3"/>
      <c r="AL79" s="3"/>
      <c r="AM79" s="3"/>
      <c r="AN79" s="3"/>
    </row>
    <row r="80" spans="1:40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3"/>
      <c r="AM80" s="3"/>
      <c r="AN80" s="3"/>
    </row>
    <row r="81" spans="1:40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/>
      <c r="AL81" s="3"/>
      <c r="AM81" s="3"/>
      <c r="AN81" s="3"/>
    </row>
    <row r="82" spans="1:40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3"/>
      <c r="AM82" s="3"/>
      <c r="AN82" s="3"/>
    </row>
    <row r="83" spans="1:40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3"/>
      <c r="AM83" s="3"/>
      <c r="AN83" s="3"/>
    </row>
    <row r="84" spans="1:40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/>
      <c r="AL84" s="3"/>
      <c r="AM84" s="3"/>
      <c r="AN84" s="3"/>
    </row>
    <row r="85" spans="1:40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</row>
    <row r="86" spans="1:40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3"/>
      <c r="AK86" s="3"/>
      <c r="AL86" s="3"/>
      <c r="AM86" s="3"/>
      <c r="AN86" s="3"/>
    </row>
    <row r="87" spans="1:40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3"/>
      <c r="AK87" s="3"/>
      <c r="AL87" s="3"/>
      <c r="AM87" s="3"/>
      <c r="AN87" s="3"/>
    </row>
    <row r="88" spans="1:40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3"/>
      <c r="AK88" s="3"/>
      <c r="AL88" s="3"/>
      <c r="AM88" s="3"/>
      <c r="AN88" s="3"/>
    </row>
    <row r="89" spans="1:40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3"/>
      <c r="AK89" s="3"/>
      <c r="AL89" s="3"/>
      <c r="AM89" s="3"/>
      <c r="AN89" s="3"/>
    </row>
    <row r="90" spans="1:40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/>
      <c r="AL90" s="3"/>
      <c r="AM90" s="3"/>
      <c r="AN90" s="3"/>
    </row>
    <row r="91" spans="1:40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/>
      <c r="AL91" s="3"/>
      <c r="AM91" s="3"/>
      <c r="AN91" s="3"/>
    </row>
    <row r="92" spans="1:40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3"/>
      <c r="AK92" s="3"/>
      <c r="AL92" s="3"/>
      <c r="AM92" s="3"/>
      <c r="AN92" s="3"/>
    </row>
    <row r="93" spans="1:40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3"/>
      <c r="AK93" s="3"/>
      <c r="AL93" s="3"/>
      <c r="AM93" s="3"/>
      <c r="AN93" s="3"/>
    </row>
    <row r="94" spans="1:40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  <c r="AN94" s="3"/>
    </row>
    <row r="95" spans="1:40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/>
      <c r="AK95" s="3"/>
      <c r="AL95" s="3"/>
      <c r="AM95" s="3"/>
      <c r="AN95" s="3"/>
    </row>
    <row r="96" spans="1:40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  <c r="AN96" s="3"/>
    </row>
    <row r="97" spans="1:40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3"/>
      <c r="AK97" s="3"/>
      <c r="AL97" s="3"/>
      <c r="AM97" s="3"/>
      <c r="AN97" s="3"/>
    </row>
    <row r="98" spans="1:40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/>
      <c r="AL98" s="3"/>
      <c r="AM98" s="3"/>
      <c r="AN98" s="3"/>
    </row>
    <row r="99" spans="1:40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/>
      <c r="AL99" s="3"/>
      <c r="AM99" s="3"/>
      <c r="AN99" s="3"/>
    </row>
    <row r="100" spans="1:40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/>
      <c r="AL100" s="3"/>
      <c r="AM100" s="3"/>
      <c r="AN100" s="3"/>
    </row>
    <row r="101" spans="1:40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/>
      <c r="AL101" s="3"/>
      <c r="AM101" s="3"/>
      <c r="AN101" s="3"/>
    </row>
    <row r="102" spans="1:40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3"/>
      <c r="AK102" s="3"/>
      <c r="AL102" s="3"/>
      <c r="AM102" s="3"/>
      <c r="AN102" s="3"/>
    </row>
    <row r="103" spans="1:40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/>
      <c r="AL103" s="3"/>
      <c r="AM103" s="3"/>
      <c r="AN103" s="3"/>
    </row>
    <row r="104" spans="1:40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3"/>
      <c r="AK104" s="3"/>
      <c r="AL104" s="3"/>
      <c r="AM104" s="3"/>
      <c r="AN104" s="3"/>
    </row>
    <row r="105" spans="1:40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/>
      <c r="AL105" s="3"/>
      <c r="AM105" s="3"/>
      <c r="AN105" s="3"/>
    </row>
    <row r="106" spans="1:40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/>
      <c r="AL106" s="3"/>
      <c r="AM106" s="3"/>
      <c r="AN106" s="3"/>
    </row>
    <row r="107" spans="1:40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  <c r="AN107" s="3"/>
    </row>
    <row r="108" spans="1:40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  <c r="AN108" s="3"/>
    </row>
    <row r="109" spans="1:40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3"/>
      <c r="AM109" s="3"/>
      <c r="AN109" s="3"/>
    </row>
    <row r="110" spans="1:40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/>
      <c r="AL110" s="3"/>
      <c r="AM110" s="3"/>
      <c r="AN110" s="3"/>
    </row>
    <row r="111" spans="1:40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3"/>
      <c r="AK111" s="3"/>
      <c r="AL111" s="3"/>
      <c r="AM111" s="3"/>
      <c r="AN111" s="3"/>
    </row>
    <row r="112" spans="1:40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3"/>
      <c r="AK112" s="3"/>
      <c r="AL112" s="3"/>
      <c r="AM112" s="3"/>
      <c r="AN112" s="3"/>
    </row>
    <row r="113" spans="1:40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3"/>
      <c r="AK113" s="3"/>
      <c r="AL113" s="3"/>
      <c r="AM113" s="3"/>
      <c r="AN113" s="3"/>
    </row>
    <row r="114" spans="1:40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3"/>
      <c r="AK114" s="3"/>
      <c r="AL114" s="3"/>
      <c r="AM114" s="3"/>
      <c r="AN114" s="3"/>
    </row>
    <row r="115" spans="1:40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/>
      <c r="AL115" s="3"/>
      <c r="AM115" s="3"/>
      <c r="AN115" s="3"/>
    </row>
    <row r="116" spans="1:40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3"/>
      <c r="AK116" s="3"/>
      <c r="AL116" s="3"/>
      <c r="AM116" s="3"/>
      <c r="AN116" s="3"/>
    </row>
    <row r="117" spans="1:40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  <c r="AN117" s="3"/>
    </row>
    <row r="118" spans="1:40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3"/>
      <c r="AK118" s="3"/>
      <c r="AL118" s="3"/>
      <c r="AM118" s="3"/>
      <c r="AN118" s="3"/>
    </row>
    <row r="119" spans="1:40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  <c r="AN119" s="3"/>
    </row>
    <row r="120" spans="1:40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3"/>
      <c r="AK120" s="3"/>
      <c r="AL120" s="3"/>
      <c r="AM120" s="3"/>
      <c r="AN120" s="3"/>
    </row>
    <row r="121" spans="1:40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3"/>
      <c r="AK121" s="3"/>
      <c r="AL121" s="3"/>
      <c r="AM121" s="3"/>
      <c r="AN121" s="3"/>
    </row>
    <row r="122" spans="1:40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3"/>
      <c r="AK122" s="3"/>
      <c r="AL122" s="3"/>
      <c r="AM122" s="3"/>
      <c r="AN122" s="3"/>
    </row>
    <row r="123" spans="1:40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3"/>
      <c r="AK123" s="3"/>
      <c r="AL123" s="3"/>
      <c r="AM123" s="3"/>
      <c r="AN123" s="3"/>
    </row>
    <row r="124" spans="1:40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3"/>
      <c r="AK124" s="3"/>
      <c r="AL124" s="3"/>
      <c r="AM124" s="3"/>
      <c r="AN124" s="3"/>
    </row>
    <row r="125" spans="1:40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/>
      <c r="AL125" s="3"/>
      <c r="AM125" s="3"/>
      <c r="AN125" s="3"/>
    </row>
    <row r="126" spans="1:40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3"/>
      <c r="AK126" s="3"/>
      <c r="AL126" s="3"/>
      <c r="AM126" s="3"/>
      <c r="AN126" s="3"/>
    </row>
    <row r="127" spans="1:40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3"/>
      <c r="AK127" s="3"/>
      <c r="AL127" s="3"/>
      <c r="AM127" s="3"/>
      <c r="AN127" s="3"/>
    </row>
    <row r="128" spans="1:40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3"/>
      <c r="AK128" s="3"/>
      <c r="AL128" s="3"/>
      <c r="AM128" s="3"/>
      <c r="AN128" s="3"/>
    </row>
    <row r="129" spans="1:40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/>
      <c r="AL129" s="3"/>
      <c r="AM129" s="3"/>
      <c r="AN129" s="3"/>
    </row>
    <row r="130" spans="1:40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  <c r="AN130" s="3"/>
    </row>
    <row r="131" spans="1:40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3"/>
      <c r="AK131" s="3"/>
      <c r="AL131" s="3"/>
      <c r="AM131" s="3"/>
      <c r="AN131" s="3"/>
    </row>
    <row r="132" spans="1:40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3"/>
      <c r="AK132" s="3"/>
      <c r="AL132" s="3"/>
      <c r="AM132" s="3"/>
      <c r="AN132" s="3"/>
    </row>
    <row r="133" spans="1:40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3"/>
      <c r="AK133" s="3"/>
      <c r="AL133" s="3"/>
      <c r="AM133" s="3"/>
      <c r="AN133" s="3"/>
    </row>
    <row r="134" spans="1:40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3"/>
      <c r="AK134" s="3"/>
      <c r="AL134" s="3"/>
      <c r="AM134" s="3"/>
      <c r="AN134" s="3"/>
    </row>
    <row r="135" spans="1:40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3"/>
      <c r="AK135" s="3"/>
      <c r="AL135" s="3"/>
      <c r="AM135" s="3"/>
      <c r="AN135" s="3"/>
    </row>
    <row r="136" spans="1:40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3"/>
      <c r="AK136" s="3"/>
      <c r="AL136" s="3"/>
      <c r="AM136" s="3"/>
      <c r="AN136" s="3"/>
    </row>
    <row r="137" spans="1:40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3"/>
      <c r="AK137" s="3"/>
      <c r="AL137" s="3"/>
      <c r="AM137" s="3"/>
      <c r="AN137" s="3"/>
    </row>
    <row r="138" spans="1:40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/>
      <c r="AL138" s="3"/>
      <c r="AM138" s="3"/>
      <c r="AN138" s="3"/>
    </row>
    <row r="139" spans="1:40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3"/>
      <c r="AK139" s="3"/>
      <c r="AL139" s="3"/>
      <c r="AM139" s="3"/>
      <c r="AN139" s="3"/>
    </row>
    <row r="140" spans="1:40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3"/>
      <c r="AK140" s="3"/>
      <c r="AL140" s="3"/>
      <c r="AM140" s="3"/>
      <c r="AN140" s="3"/>
    </row>
    <row r="141" spans="1:40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3"/>
      <c r="AK141" s="3"/>
      <c r="AL141" s="3"/>
      <c r="AM141" s="3"/>
      <c r="AN141" s="3"/>
    </row>
    <row r="142" spans="1:40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3"/>
      <c r="AK142" s="3"/>
      <c r="AL142" s="3"/>
      <c r="AM142" s="3"/>
      <c r="AN142" s="3"/>
    </row>
    <row r="143" spans="1:40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3"/>
      <c r="AK143" s="3"/>
      <c r="AL143" s="3"/>
      <c r="AM143" s="3"/>
      <c r="AN143" s="3"/>
    </row>
    <row r="144" spans="1:40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3"/>
      <c r="AK144" s="3"/>
      <c r="AL144" s="3"/>
      <c r="AM144" s="3"/>
      <c r="AN144" s="3"/>
    </row>
    <row r="145" spans="1:40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3"/>
      <c r="AK145" s="3"/>
      <c r="AL145" s="3"/>
      <c r="AM145" s="3"/>
      <c r="AN145" s="3"/>
    </row>
    <row r="146" spans="1:40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3"/>
      <c r="AK146" s="3"/>
      <c r="AL146" s="3"/>
      <c r="AM146" s="3"/>
      <c r="AN146" s="3"/>
    </row>
    <row r="147" spans="1:40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3"/>
      <c r="AK147" s="3"/>
      <c r="AL147" s="3"/>
      <c r="AM147" s="3"/>
      <c r="AN147" s="3"/>
    </row>
    <row r="148" spans="1:40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3"/>
      <c r="AK148" s="3"/>
      <c r="AL148" s="3"/>
      <c r="AM148" s="3"/>
      <c r="AN148" s="3"/>
    </row>
    <row r="149" spans="1:40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  <c r="AN149" s="3"/>
    </row>
    <row r="150" spans="1:40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3"/>
      <c r="AK150" s="3"/>
      <c r="AL150" s="3"/>
      <c r="AM150" s="3"/>
      <c r="AN150" s="3"/>
    </row>
    <row r="151" spans="1:40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3"/>
      <c r="AK151" s="3"/>
      <c r="AL151" s="3"/>
      <c r="AM151" s="3"/>
      <c r="AN151" s="3"/>
    </row>
    <row r="152" spans="1:40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3"/>
      <c r="AK152" s="3"/>
      <c r="AL152" s="3"/>
      <c r="AM152" s="3"/>
      <c r="AN152" s="3"/>
    </row>
    <row r="153" spans="1:40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3"/>
      <c r="AK153" s="3"/>
      <c r="AL153" s="3"/>
      <c r="AM153" s="3"/>
      <c r="AN153" s="3"/>
    </row>
    <row r="154" spans="1:40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3"/>
      <c r="AK154" s="3"/>
      <c r="AL154" s="3"/>
      <c r="AM154" s="3"/>
      <c r="AN154" s="3"/>
    </row>
    <row r="155" spans="1:40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3"/>
      <c r="AK155" s="3"/>
      <c r="AL155" s="3"/>
      <c r="AM155" s="3"/>
      <c r="AN155" s="3"/>
    </row>
    <row r="156" spans="1:40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3"/>
      <c r="AK156" s="3"/>
      <c r="AL156" s="3"/>
      <c r="AM156" s="3"/>
      <c r="AN156" s="3"/>
    </row>
    <row r="157" spans="1:40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3"/>
      <c r="AK157" s="3"/>
      <c r="AL157" s="3"/>
      <c r="AM157" s="3"/>
      <c r="AN157" s="3"/>
    </row>
    <row r="158" spans="1:40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3"/>
      <c r="AK158" s="3"/>
      <c r="AL158" s="3"/>
      <c r="AM158" s="3"/>
      <c r="AN158" s="3"/>
    </row>
    <row r="159" spans="1:40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3"/>
      <c r="AK159" s="3"/>
      <c r="AL159" s="3"/>
      <c r="AM159" s="3"/>
      <c r="AN159" s="3"/>
    </row>
    <row r="160" spans="1:40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  <c r="AH160" s="3"/>
      <c r="AI160" s="3"/>
      <c r="AJ160" s="3"/>
      <c r="AK160" s="3"/>
      <c r="AL160" s="3"/>
      <c r="AM160" s="3"/>
      <c r="AN160" s="3"/>
    </row>
    <row r="161" spans="1:40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  <c r="AH161" s="3"/>
      <c r="AI161" s="3"/>
      <c r="AJ161" s="3"/>
      <c r="AK161" s="3"/>
      <c r="AL161" s="3"/>
      <c r="AM161" s="3"/>
      <c r="AN161" s="3"/>
    </row>
    <row r="162" spans="1:40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3"/>
      <c r="AK162" s="3"/>
      <c r="AL162" s="3"/>
      <c r="AM162" s="3"/>
      <c r="AN162" s="3"/>
    </row>
    <row r="163" spans="1:40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3"/>
      <c r="AK163" s="3"/>
      <c r="AL163" s="3"/>
      <c r="AM163" s="3"/>
      <c r="AN163" s="3"/>
    </row>
    <row r="164" spans="1:40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3"/>
      <c r="AK164" s="3"/>
      <c r="AL164" s="3"/>
      <c r="AM164" s="3"/>
      <c r="AN164" s="3"/>
    </row>
    <row r="165" spans="1:40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3"/>
      <c r="AK165" s="3"/>
      <c r="AL165" s="3"/>
      <c r="AM165" s="3"/>
      <c r="AN165" s="3"/>
    </row>
    <row r="166" spans="1:40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3"/>
      <c r="AK166" s="3"/>
      <c r="AL166" s="3"/>
      <c r="AM166" s="3"/>
      <c r="AN166" s="3"/>
    </row>
    <row r="167" spans="1:40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3"/>
      <c r="AK167" s="3"/>
      <c r="AL167" s="3"/>
      <c r="AM167" s="3"/>
      <c r="AN167" s="3"/>
    </row>
    <row r="168" spans="1:40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3"/>
      <c r="AK168" s="3"/>
      <c r="AL168" s="3"/>
      <c r="AM168" s="3"/>
      <c r="AN168" s="3"/>
    </row>
    <row r="169" spans="1:40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  <c r="AN169" s="3"/>
    </row>
    <row r="170" spans="1:40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3"/>
      <c r="AK170" s="3"/>
      <c r="AL170" s="3"/>
      <c r="AM170" s="3"/>
      <c r="AN170" s="3"/>
    </row>
    <row r="171" spans="1:40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3"/>
      <c r="AK171" s="3"/>
      <c r="AL171" s="3"/>
      <c r="AM171" s="3"/>
      <c r="AN171" s="3"/>
    </row>
    <row r="172" spans="1:40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3"/>
      <c r="AK172" s="3"/>
      <c r="AL172" s="3"/>
      <c r="AM172" s="3"/>
      <c r="AN172" s="3"/>
    </row>
    <row r="173" spans="1:40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3"/>
      <c r="AK173" s="3"/>
      <c r="AL173" s="3"/>
      <c r="AM173" s="3"/>
      <c r="AN173" s="3"/>
    </row>
    <row r="174" spans="1:40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3"/>
      <c r="AK174" s="3"/>
      <c r="AL174" s="3"/>
      <c r="AM174" s="3"/>
      <c r="AN174" s="3"/>
    </row>
    <row r="175" spans="1:40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/>
      <c r="AL175" s="3"/>
      <c r="AM175" s="3"/>
      <c r="AN175" s="3"/>
    </row>
    <row r="176" spans="1:40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  <c r="AN176" s="3"/>
    </row>
    <row r="177" spans="1:40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3"/>
      <c r="AK177" s="3"/>
      <c r="AL177" s="3"/>
      <c r="AM177" s="3"/>
      <c r="AN177" s="3"/>
    </row>
    <row r="178" spans="1:40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3"/>
      <c r="AK178" s="3"/>
      <c r="AL178" s="3"/>
      <c r="AM178" s="3"/>
      <c r="AN178" s="3"/>
    </row>
    <row r="179" spans="1:40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3"/>
      <c r="AK179" s="3"/>
      <c r="AL179" s="3"/>
      <c r="AM179" s="3"/>
      <c r="AN179" s="3"/>
    </row>
    <row r="180" spans="1:40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3"/>
      <c r="AK180" s="3"/>
      <c r="AL180" s="3"/>
      <c r="AM180" s="3"/>
      <c r="AN180" s="3"/>
    </row>
    <row r="181" spans="1:40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3"/>
      <c r="AK181" s="3"/>
      <c r="AL181" s="3"/>
      <c r="AM181" s="3"/>
      <c r="AN181" s="3"/>
    </row>
    <row r="182" spans="1:40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3"/>
      <c r="AK182" s="3"/>
      <c r="AL182" s="3"/>
      <c r="AM182" s="3"/>
      <c r="AN182" s="3"/>
    </row>
    <row r="183" spans="1:40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3"/>
      <c r="AK183" s="3"/>
      <c r="AL183" s="3"/>
      <c r="AM183" s="3"/>
      <c r="AN183" s="3"/>
    </row>
    <row r="184" spans="1:40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3"/>
      <c r="AK184" s="3"/>
      <c r="AL184" s="3"/>
      <c r="AM184" s="3"/>
      <c r="AN184" s="3"/>
    </row>
    <row r="185" spans="1:40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3"/>
      <c r="AK185" s="3"/>
      <c r="AL185" s="3"/>
      <c r="AM185" s="3"/>
      <c r="AN185" s="3"/>
    </row>
    <row r="186" spans="1:40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3"/>
      <c r="AK186" s="3"/>
      <c r="AL186" s="3"/>
      <c r="AM186" s="3"/>
      <c r="AN186" s="3"/>
    </row>
    <row r="187" spans="1:40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3"/>
      <c r="AK187" s="3"/>
      <c r="AL187" s="3"/>
      <c r="AM187" s="3"/>
      <c r="AN187" s="3"/>
    </row>
    <row r="188" spans="1:40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3"/>
      <c r="AK188" s="3"/>
      <c r="AL188" s="3"/>
      <c r="AM188" s="3"/>
      <c r="AN188" s="3"/>
    </row>
    <row r="189" spans="1:40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/>
      <c r="AL189" s="3"/>
      <c r="AM189" s="3"/>
      <c r="AN189" s="3"/>
    </row>
    <row r="190" spans="1:40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3"/>
      <c r="AK190" s="3"/>
      <c r="AL190" s="3"/>
      <c r="AM190" s="3"/>
      <c r="AN190" s="3"/>
    </row>
    <row r="191" spans="1:40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3"/>
      <c r="AK191" s="3"/>
      <c r="AL191" s="3"/>
      <c r="AM191" s="3"/>
      <c r="AN191" s="3"/>
    </row>
    <row r="192" spans="1:40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3"/>
      <c r="AK192" s="3"/>
      <c r="AL192" s="3"/>
      <c r="AM192" s="3"/>
      <c r="AN192" s="3"/>
    </row>
    <row r="193" spans="1:40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  <c r="AH193" s="3"/>
      <c r="AI193" s="3"/>
      <c r="AJ193" s="3"/>
      <c r="AK193" s="3"/>
      <c r="AL193" s="3"/>
      <c r="AM193" s="3"/>
      <c r="AN193" s="3"/>
    </row>
    <row r="194" spans="1:40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3"/>
      <c r="AK194" s="3"/>
      <c r="AL194" s="3"/>
      <c r="AM194" s="3"/>
      <c r="AN194" s="3"/>
    </row>
    <row r="195" spans="1:40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3"/>
      <c r="AK195" s="3"/>
      <c r="AL195" s="3"/>
      <c r="AM195" s="3"/>
      <c r="AN195" s="3"/>
    </row>
    <row r="196" spans="1:40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/>
      <c r="AJ196" s="3"/>
      <c r="AK196" s="3"/>
      <c r="AL196" s="3"/>
      <c r="AM196" s="3"/>
      <c r="AN196" s="3"/>
    </row>
    <row r="197" spans="1:40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/>
      <c r="AI197" s="3"/>
      <c r="AJ197" s="3"/>
      <c r="AK197" s="3"/>
      <c r="AL197" s="3"/>
      <c r="AM197" s="3"/>
      <c r="AN197" s="3"/>
    </row>
    <row r="198" spans="1:40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  <c r="AH198" s="3"/>
      <c r="AI198" s="3"/>
      <c r="AJ198" s="3"/>
      <c r="AK198" s="3"/>
      <c r="AL198" s="3"/>
      <c r="AM198" s="3"/>
      <c r="AN198" s="3"/>
    </row>
    <row r="199" spans="1:40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  <c r="AH199" s="3"/>
      <c r="AI199" s="3"/>
      <c r="AJ199" s="3"/>
      <c r="AK199" s="3"/>
      <c r="AL199" s="3"/>
      <c r="AM199" s="3"/>
      <c r="AN199" s="3"/>
    </row>
    <row r="200" spans="1:40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/>
      <c r="AI200" s="3"/>
      <c r="AJ200" s="3"/>
      <c r="AK200" s="3"/>
      <c r="AL200" s="3"/>
      <c r="AM200" s="3"/>
      <c r="AN200" s="3"/>
    </row>
    <row r="201" spans="1:40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3"/>
      <c r="AK201" s="3"/>
      <c r="AL201" s="3"/>
      <c r="AM201" s="3"/>
      <c r="AN201" s="3"/>
    </row>
    <row r="202" spans="1:40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3"/>
      <c r="AK202" s="3"/>
      <c r="AL202" s="3"/>
      <c r="AM202" s="3"/>
      <c r="AN202" s="3"/>
    </row>
    <row r="203" spans="1:40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3"/>
      <c r="AK203" s="3"/>
      <c r="AL203" s="3"/>
      <c r="AM203" s="3"/>
      <c r="AN203" s="3"/>
    </row>
    <row r="204" spans="1:40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3"/>
      <c r="AK204" s="3"/>
      <c r="AL204" s="3"/>
      <c r="AM204" s="3"/>
      <c r="AN204" s="3"/>
    </row>
    <row r="205" spans="1:40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3"/>
      <c r="AK205" s="3"/>
      <c r="AL205" s="3"/>
      <c r="AM205" s="3"/>
      <c r="AN205" s="3"/>
    </row>
    <row r="206" spans="1:40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3"/>
      <c r="AK206" s="3"/>
      <c r="AL206" s="3"/>
      <c r="AM206" s="3"/>
      <c r="AN206" s="3"/>
    </row>
    <row r="207" spans="1:40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3"/>
      <c r="AK207" s="3"/>
      <c r="AL207" s="3"/>
      <c r="AM207" s="3"/>
      <c r="AN207" s="3"/>
    </row>
    <row r="208" spans="1:40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3"/>
      <c r="AK208" s="3"/>
      <c r="AL208" s="3"/>
      <c r="AM208" s="3"/>
      <c r="AN208" s="3"/>
    </row>
    <row r="209" spans="1:40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3"/>
      <c r="AK209" s="3"/>
      <c r="AL209" s="3"/>
      <c r="AM209" s="3"/>
      <c r="AN209" s="3"/>
    </row>
    <row r="210" spans="1:40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3"/>
      <c r="AK210" s="3"/>
      <c r="AL210" s="3"/>
      <c r="AM210" s="3"/>
      <c r="AN210" s="3"/>
    </row>
    <row r="211" spans="1:40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/>
      <c r="AL211" s="3"/>
      <c r="AM211" s="3"/>
      <c r="AN211" s="3"/>
    </row>
    <row r="212" spans="1:40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3"/>
      <c r="AK212" s="3"/>
      <c r="AL212" s="3"/>
      <c r="AM212" s="3"/>
      <c r="AN212" s="3"/>
    </row>
    <row r="213" spans="1:40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3"/>
      <c r="AK213" s="3"/>
      <c r="AL213" s="3"/>
      <c r="AM213" s="3"/>
      <c r="AN213" s="3"/>
    </row>
    <row r="214" spans="1:40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3"/>
      <c r="AK214" s="3"/>
      <c r="AL214" s="3"/>
      <c r="AM214" s="3"/>
      <c r="AN214" s="3"/>
    </row>
    <row r="215" spans="1:40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3"/>
      <c r="AK215" s="3"/>
      <c r="AL215" s="3"/>
      <c r="AM215" s="3"/>
      <c r="AN215" s="3"/>
    </row>
    <row r="216" spans="1:40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3"/>
      <c r="AK216" s="3"/>
      <c r="AL216" s="3"/>
      <c r="AM216" s="3"/>
      <c r="AN216" s="3"/>
    </row>
    <row r="217" spans="1:40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3"/>
      <c r="AK217" s="3"/>
      <c r="AL217" s="3"/>
      <c r="AM217" s="3"/>
      <c r="AN217" s="3"/>
    </row>
    <row r="218" spans="1:40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3"/>
      <c r="AK218" s="3"/>
      <c r="AL218" s="3"/>
      <c r="AM218" s="3"/>
      <c r="AN218" s="3"/>
    </row>
    <row r="219" spans="1:40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3"/>
      <c r="AK219" s="3"/>
      <c r="AL219" s="3"/>
      <c r="AM219" s="3"/>
      <c r="AN219" s="3"/>
    </row>
    <row r="220" spans="1:40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3"/>
      <c r="AK220" s="3"/>
      <c r="AL220" s="3"/>
      <c r="AM220" s="3"/>
      <c r="AN220" s="3"/>
    </row>
    <row r="221" spans="1:40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3"/>
      <c r="AK221" s="3"/>
      <c r="AL221" s="3"/>
      <c r="AM221" s="3"/>
      <c r="AN221" s="3"/>
    </row>
    <row r="222" spans="1:40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3"/>
      <c r="AB222" s="3"/>
      <c r="AC222" s="3"/>
      <c r="AD222" s="3"/>
      <c r="AE222" s="3"/>
      <c r="AF222" s="3"/>
      <c r="AG222" s="3"/>
      <c r="AH222" s="3"/>
      <c r="AI222" s="3"/>
      <c r="AJ222" s="3"/>
      <c r="AK222" s="3"/>
      <c r="AL222" s="3"/>
      <c r="AM222" s="3"/>
      <c r="AN222" s="3"/>
    </row>
    <row r="223" spans="1:40">
      <c r="A223" s="3"/>
      <c r="B223" s="3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  <c r="AB223" s="3"/>
      <c r="AC223" s="3"/>
      <c r="AD223" s="3"/>
      <c r="AE223" s="3"/>
      <c r="AF223" s="3"/>
      <c r="AG223" s="3"/>
      <c r="AH223" s="3"/>
      <c r="AI223" s="3"/>
      <c r="AJ223" s="3"/>
      <c r="AK223" s="3"/>
      <c r="AL223" s="3"/>
      <c r="AM223" s="3"/>
      <c r="AN223" s="3"/>
    </row>
  </sheetData>
  <mergeCells count="3">
    <mergeCell ref="D2:I2"/>
    <mergeCell ref="D3:I3"/>
    <mergeCell ref="D4:I4"/>
  </mergeCells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F184"/>
  <sheetViews>
    <sheetView topLeftCell="A16" workbookViewId="0">
      <selection activeCell="C37" sqref="C37"/>
    </sheetView>
  </sheetViews>
  <sheetFormatPr defaultColWidth="9" defaultRowHeight="13.5"/>
  <sheetData>
    <row r="1" spans="1:32">
      <c r="A1" s="117"/>
      <c r="B1" s="117"/>
      <c r="C1" s="117"/>
      <c r="D1" s="117"/>
      <c r="E1" s="117"/>
      <c r="F1" s="117"/>
      <c r="G1" s="117"/>
      <c r="H1" s="117"/>
      <c r="I1" s="117" t="s">
        <v>649</v>
      </c>
      <c r="J1" s="117"/>
      <c r="K1" s="117"/>
      <c r="L1" s="117"/>
      <c r="M1" s="117"/>
      <c r="N1" s="117"/>
      <c r="O1" s="117"/>
      <c r="P1" s="117"/>
      <c r="Q1" s="117"/>
      <c r="R1" s="117"/>
      <c r="S1" s="117"/>
      <c r="T1" s="117"/>
      <c r="U1" s="117"/>
      <c r="V1" s="117"/>
      <c r="W1" s="117"/>
      <c r="X1" s="117"/>
      <c r="Y1" s="117"/>
      <c r="Z1" s="117"/>
      <c r="AA1" s="117"/>
      <c r="AB1" s="117"/>
      <c r="AC1" s="117"/>
      <c r="AD1" s="117"/>
      <c r="AE1" s="117"/>
      <c r="AF1" s="117"/>
    </row>
    <row r="2" spans="1:32">
      <c r="A2" s="11"/>
      <c r="B2" s="21" t="str">
        <f>_xlfn.DISPIMG("ID_D04C72AA9D0A41F7B76C26A8B8753112",1)</f>
        <v>=DISPIMG("ID_D04C72AA9D0A41F7B76C26A8B8753112",1)</v>
      </c>
      <c r="C2" s="21"/>
      <c r="D2" s="11" t="s">
        <v>1459</v>
      </c>
      <c r="E2" s="11"/>
      <c r="F2" s="11"/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</row>
    <row r="3" spans="1:32">
      <c r="A3" s="11"/>
      <c r="B3" s="21"/>
      <c r="C3" s="21"/>
      <c r="D3" s="11"/>
      <c r="E3" s="11" t="s">
        <v>1460</v>
      </c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</row>
    <row r="4" spans="1:32">
      <c r="A4" s="11"/>
      <c r="B4" s="21"/>
      <c r="C4" s="21"/>
      <c r="D4" s="11" t="s">
        <v>1461</v>
      </c>
      <c r="E4" s="11"/>
      <c r="F4" s="11"/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</row>
    <row r="5" spans="1:32">
      <c r="A5" s="11"/>
      <c r="B5" s="21"/>
      <c r="C5" s="21"/>
      <c r="D5" s="11" t="s">
        <v>1462</v>
      </c>
      <c r="E5" s="11"/>
      <c r="F5" s="11"/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</row>
    <row r="6" spans="1:32">
      <c r="A6" s="11"/>
      <c r="B6" s="21"/>
      <c r="C6" s="21"/>
      <c r="D6" s="11"/>
      <c r="E6" s="11" t="s">
        <v>1463</v>
      </c>
      <c r="F6" s="11"/>
      <c r="G6" s="11"/>
      <c r="H6" s="11"/>
      <c r="I6" s="11"/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</row>
    <row r="7" spans="1:32">
      <c r="A7" s="11"/>
      <c r="B7" s="21"/>
      <c r="C7" s="21"/>
      <c r="D7" s="11" t="s">
        <v>1464</v>
      </c>
      <c r="E7" s="11"/>
      <c r="F7" s="11"/>
      <c r="G7" s="11"/>
      <c r="H7" s="11"/>
      <c r="I7" s="11"/>
      <c r="J7" s="11"/>
      <c r="K7" s="11"/>
      <c r="L7" s="11"/>
      <c r="M7" s="11"/>
      <c r="N7" s="11"/>
      <c r="O7" s="11"/>
      <c r="P7" s="23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</row>
    <row r="8" spans="1:32">
      <c r="A8" s="151"/>
      <c r="B8" s="151"/>
      <c r="C8" s="151"/>
      <c r="D8" s="151"/>
      <c r="E8" s="151"/>
      <c r="F8" s="151"/>
      <c r="G8" s="151"/>
      <c r="H8" s="151"/>
      <c r="I8" s="151"/>
      <c r="J8" s="15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</row>
    <row r="9" ht="36" spans="1:32">
      <c r="A9" s="71" t="s">
        <v>859</v>
      </c>
      <c r="B9" s="71" t="s">
        <v>1465</v>
      </c>
      <c r="C9" s="71" t="s">
        <v>861</v>
      </c>
      <c r="D9" s="71" t="s">
        <v>862</v>
      </c>
      <c r="E9" s="71" t="s">
        <v>863</v>
      </c>
      <c r="F9" s="71" t="s">
        <v>155</v>
      </c>
      <c r="G9" s="71" t="s">
        <v>1466</v>
      </c>
      <c r="H9" s="71" t="s">
        <v>1467</v>
      </c>
      <c r="I9" s="71" t="s">
        <v>1468</v>
      </c>
      <c r="J9" s="71" t="s">
        <v>1297</v>
      </c>
      <c r="K9" s="87" t="s">
        <v>1298</v>
      </c>
      <c r="L9" s="87"/>
      <c r="M9" s="87"/>
      <c r="N9" s="87" t="s">
        <v>1469</v>
      </c>
      <c r="O9" s="87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</row>
    <row r="10" ht="24" spans="1:32">
      <c r="A10" s="11"/>
      <c r="B10" s="3"/>
      <c r="C10" s="11" t="s">
        <v>1470</v>
      </c>
      <c r="D10" s="11" t="s">
        <v>657</v>
      </c>
      <c r="E10" s="11"/>
      <c r="F10" s="11"/>
      <c r="G10" s="11"/>
      <c r="H10" s="11"/>
      <c r="I10" s="11"/>
      <c r="J10" s="3"/>
      <c r="K10" s="23" t="s">
        <v>1471</v>
      </c>
      <c r="L10" s="3"/>
      <c r="M10" s="11" t="s">
        <v>1472</v>
      </c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</row>
    <row r="11" ht="48" spans="1:32">
      <c r="A11" s="11">
        <v>1</v>
      </c>
      <c r="C11" s="11" t="s">
        <v>733</v>
      </c>
      <c r="D11" s="11" t="s">
        <v>731</v>
      </c>
      <c r="E11" s="11" t="s">
        <v>1473</v>
      </c>
      <c r="F11" s="11" t="s">
        <v>1474</v>
      </c>
      <c r="G11" s="11" t="s">
        <v>1474</v>
      </c>
      <c r="H11" s="11" t="s">
        <v>1475</v>
      </c>
      <c r="I11" s="11" t="s">
        <v>1476</v>
      </c>
      <c r="J11" s="11" t="s">
        <v>1477</v>
      </c>
      <c r="K11" s="23" t="s">
        <v>1478</v>
      </c>
      <c r="L11" s="23"/>
      <c r="M11" s="11" t="s">
        <v>1472</v>
      </c>
      <c r="N11" s="11"/>
      <c r="O11" s="11" t="s">
        <v>1479</v>
      </c>
      <c r="P11" s="11"/>
      <c r="Q11" s="23"/>
      <c r="R11" s="11"/>
      <c r="S11" s="11"/>
      <c r="T11" s="11"/>
      <c r="U11" s="11"/>
      <c r="V11" s="11"/>
      <c r="W11" s="11"/>
      <c r="X11" s="23"/>
      <c r="Y11" s="11"/>
      <c r="Z11" s="11"/>
      <c r="AA11" s="11"/>
      <c r="AB11" s="11"/>
      <c r="AC11" s="11"/>
      <c r="AD11" s="11"/>
      <c r="AE11" s="11"/>
      <c r="AF11" s="11"/>
    </row>
    <row r="12" ht="48" spans="1:32">
      <c r="A12" s="11"/>
      <c r="B12" s="11"/>
      <c r="C12" s="11" t="s">
        <v>1480</v>
      </c>
      <c r="D12" s="11" t="s">
        <v>746</v>
      </c>
      <c r="E12" s="11"/>
      <c r="F12" s="11"/>
      <c r="G12" s="11"/>
      <c r="H12" s="11"/>
      <c r="I12" s="11"/>
      <c r="J12" s="11"/>
      <c r="K12" s="23" t="s">
        <v>1481</v>
      </c>
      <c r="L12" s="3"/>
      <c r="M12" s="11" t="s">
        <v>1472</v>
      </c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1"/>
      <c r="AE12" s="11"/>
      <c r="AF12" s="11"/>
    </row>
    <row r="13" ht="48" spans="1:32">
      <c r="A13" s="11"/>
      <c r="B13" s="11"/>
      <c r="C13" s="11" t="s">
        <v>1482</v>
      </c>
      <c r="D13" s="11" t="s">
        <v>774</v>
      </c>
      <c r="E13" s="11"/>
      <c r="F13" s="11"/>
      <c r="G13" s="11"/>
      <c r="H13" s="11"/>
      <c r="I13" s="11"/>
      <c r="J13" s="11"/>
      <c r="K13" s="23" t="s">
        <v>1483</v>
      </c>
      <c r="L13" s="3"/>
      <c r="M13" s="11" t="s">
        <v>1472</v>
      </c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</row>
    <row r="14" ht="48" spans="1:32">
      <c r="A14" s="11">
        <v>4</v>
      </c>
      <c r="C14" s="11" t="s">
        <v>759</v>
      </c>
      <c r="D14" s="11" t="s">
        <v>757</v>
      </c>
      <c r="E14" s="11" t="s">
        <v>1484</v>
      </c>
      <c r="F14" s="11" t="s">
        <v>1485</v>
      </c>
      <c r="G14" s="11" t="s">
        <v>1486</v>
      </c>
      <c r="H14" s="11" t="s">
        <v>1487</v>
      </c>
      <c r="I14" s="11" t="s">
        <v>923</v>
      </c>
      <c r="J14" s="11" t="s">
        <v>1488</v>
      </c>
      <c r="K14" s="23" t="s">
        <v>1489</v>
      </c>
      <c r="L14" s="11"/>
      <c r="M14" s="11" t="s">
        <v>1490</v>
      </c>
      <c r="N14" s="11"/>
      <c r="O14" s="11" t="s">
        <v>1491</v>
      </c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</row>
    <row r="15" ht="60" spans="1:32">
      <c r="A15" s="11"/>
      <c r="B15" s="11"/>
      <c r="C15" s="11" t="s">
        <v>1492</v>
      </c>
      <c r="D15" s="11" t="s">
        <v>692</v>
      </c>
      <c r="E15" s="11"/>
      <c r="F15" s="11"/>
      <c r="G15" s="11"/>
      <c r="H15" s="11"/>
      <c r="I15" s="11"/>
      <c r="J15" s="11"/>
      <c r="K15" s="23" t="s">
        <v>1493</v>
      </c>
      <c r="L15" s="3"/>
      <c r="M15" s="11" t="s">
        <v>1490</v>
      </c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</row>
    <row r="16" ht="60" spans="1:32">
      <c r="A16" s="11">
        <v>2</v>
      </c>
      <c r="C16" s="11" t="s">
        <v>705</v>
      </c>
      <c r="D16" s="11" t="s">
        <v>703</v>
      </c>
      <c r="E16" s="11" t="s">
        <v>1473</v>
      </c>
      <c r="F16" s="11" t="s">
        <v>1474</v>
      </c>
      <c r="G16" s="11" t="s">
        <v>1474</v>
      </c>
      <c r="H16" s="11" t="s">
        <v>1494</v>
      </c>
      <c r="I16" s="11" t="s">
        <v>1286</v>
      </c>
      <c r="J16" s="11" t="s">
        <v>1495</v>
      </c>
      <c r="K16" s="23" t="s">
        <v>1493</v>
      </c>
      <c r="L16" s="3"/>
      <c r="M16" s="11" t="s">
        <v>1490</v>
      </c>
      <c r="N16" s="11"/>
      <c r="O16" s="11" t="s">
        <v>1496</v>
      </c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</row>
    <row r="17" ht="36" spans="1:32">
      <c r="A17" s="11">
        <v>6</v>
      </c>
      <c r="C17" s="11" t="s">
        <v>719</v>
      </c>
      <c r="D17" s="11" t="s">
        <v>717</v>
      </c>
      <c r="E17" s="11" t="s">
        <v>1484</v>
      </c>
      <c r="F17" s="11" t="s">
        <v>1497</v>
      </c>
      <c r="G17" s="11" t="s">
        <v>1486</v>
      </c>
      <c r="H17" s="11" t="s">
        <v>1487</v>
      </c>
      <c r="I17" s="11" t="s">
        <v>923</v>
      </c>
      <c r="J17" s="11" t="s">
        <v>1498</v>
      </c>
      <c r="K17" s="23" t="s">
        <v>1499</v>
      </c>
      <c r="L17" s="23"/>
      <c r="M17" s="11" t="s">
        <v>1490</v>
      </c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</row>
    <row r="18" ht="48" spans="1:32">
      <c r="A18" s="11">
        <v>8</v>
      </c>
      <c r="B18" s="11"/>
      <c r="C18" s="11" t="s">
        <v>682</v>
      </c>
      <c r="D18" s="11" t="s">
        <v>671</v>
      </c>
      <c r="E18" s="11" t="s">
        <v>1473</v>
      </c>
      <c r="F18" s="11" t="s">
        <v>1474</v>
      </c>
      <c r="G18" s="11" t="s">
        <v>1500</v>
      </c>
      <c r="H18" s="11" t="s">
        <v>1474</v>
      </c>
      <c r="I18" s="11" t="s">
        <v>1501</v>
      </c>
      <c r="J18" s="11" t="s">
        <v>1502</v>
      </c>
      <c r="K18" s="23" t="s">
        <v>1503</v>
      </c>
      <c r="L18" s="11"/>
      <c r="M18" s="11" t="s">
        <v>952</v>
      </c>
      <c r="N18" s="11" t="s">
        <v>1504</v>
      </c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</row>
    <row r="19" ht="60" spans="1:32">
      <c r="A19" s="11">
        <v>9</v>
      </c>
      <c r="B19" s="11"/>
      <c r="C19" s="11" t="s">
        <v>673</v>
      </c>
      <c r="D19" s="11" t="s">
        <v>671</v>
      </c>
      <c r="E19" s="11" t="s">
        <v>1473</v>
      </c>
      <c r="F19" s="11" t="s">
        <v>1474</v>
      </c>
      <c r="G19" s="11" t="s">
        <v>1505</v>
      </c>
      <c r="H19" s="11" t="s">
        <v>1474</v>
      </c>
      <c r="I19" s="11" t="s">
        <v>1476</v>
      </c>
      <c r="J19" s="11"/>
      <c r="K19" s="23" t="s">
        <v>1506</v>
      </c>
      <c r="L19" s="11"/>
      <c r="M19" s="11" t="s">
        <v>952</v>
      </c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</row>
    <row r="20" ht="48" spans="1:32">
      <c r="A20" s="11">
        <v>5</v>
      </c>
      <c r="C20" s="11" t="s">
        <v>787</v>
      </c>
      <c r="D20" s="11" t="s">
        <v>786</v>
      </c>
      <c r="E20" s="11" t="s">
        <v>1484</v>
      </c>
      <c r="F20" s="11" t="s">
        <v>1497</v>
      </c>
      <c r="G20" s="11" t="s">
        <v>1486</v>
      </c>
      <c r="H20" s="11" t="s">
        <v>1487</v>
      </c>
      <c r="I20" s="11" t="s">
        <v>923</v>
      </c>
      <c r="J20" s="11" t="s">
        <v>1507</v>
      </c>
      <c r="K20" s="23" t="s">
        <v>1508</v>
      </c>
      <c r="L20" s="11"/>
      <c r="M20" s="11" t="s">
        <v>952</v>
      </c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</row>
    <row r="21" ht="60" spans="1:32">
      <c r="A21" s="11">
        <v>7</v>
      </c>
      <c r="B21" s="11"/>
      <c r="C21" s="11" t="s">
        <v>1509</v>
      </c>
      <c r="D21" s="11" t="s">
        <v>326</v>
      </c>
      <c r="E21" s="11" t="s">
        <v>1510</v>
      </c>
      <c r="F21" s="11">
        <v>0</v>
      </c>
      <c r="G21" s="11" t="s">
        <v>1511</v>
      </c>
      <c r="H21" s="11" t="s">
        <v>1474</v>
      </c>
      <c r="I21" s="11" t="s">
        <v>1501</v>
      </c>
      <c r="J21" s="11"/>
      <c r="K21" s="23" t="s">
        <v>1512</v>
      </c>
      <c r="L21" s="23"/>
      <c r="M21" s="11" t="s">
        <v>952</v>
      </c>
      <c r="N21" s="11"/>
      <c r="O21" s="11"/>
      <c r="P21" s="11"/>
      <c r="Q21" s="23"/>
      <c r="R21" s="11"/>
      <c r="S21" s="11"/>
      <c r="T21" s="11"/>
      <c r="U21" s="11"/>
      <c r="V21" s="11"/>
      <c r="W21" s="11"/>
      <c r="X21" s="23"/>
      <c r="Y21" s="11"/>
      <c r="Z21" s="11"/>
      <c r="AA21" s="11"/>
      <c r="AB21" s="11"/>
      <c r="AC21" s="11"/>
      <c r="AD21" s="11"/>
      <c r="AE21" s="11"/>
      <c r="AF21" s="11"/>
    </row>
    <row r="22" ht="48" spans="1:32">
      <c r="A22" s="11">
        <v>11</v>
      </c>
      <c r="B22" s="11"/>
      <c r="C22" s="11" t="s">
        <v>835</v>
      </c>
      <c r="D22" s="11" t="s">
        <v>326</v>
      </c>
      <c r="E22" s="138" t="s">
        <v>1513</v>
      </c>
      <c r="F22" s="138" t="s">
        <v>1514</v>
      </c>
      <c r="G22" s="138" t="s">
        <v>1515</v>
      </c>
      <c r="H22" s="138" t="s">
        <v>1516</v>
      </c>
      <c r="I22" s="11" t="s">
        <v>923</v>
      </c>
      <c r="J22" s="11"/>
      <c r="K22" s="23" t="s">
        <v>1517</v>
      </c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</row>
    <row r="23" spans="1:32">
      <c r="A23" s="11"/>
      <c r="B23" s="11"/>
      <c r="C23" s="11"/>
      <c r="D23" s="11"/>
      <c r="E23" s="11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</row>
    <row r="24" spans="1:32">
      <c r="A24" s="11"/>
      <c r="B24" s="11"/>
      <c r="C24" s="11" t="s">
        <v>1518</v>
      </c>
      <c r="D24" s="11"/>
      <c r="E24" s="11"/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</row>
    <row r="25" spans="1:32">
      <c r="A25" s="11"/>
      <c r="B25" s="11"/>
      <c r="C25" s="11" t="s">
        <v>1519</v>
      </c>
      <c r="D25" s="11"/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</row>
    <row r="26" spans="1:32">
      <c r="A26" s="11"/>
      <c r="B26" s="11"/>
      <c r="C26" s="11" t="s">
        <v>1520</v>
      </c>
      <c r="D26" s="11"/>
      <c r="E26" s="11"/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</row>
    <row r="27" spans="1:32">
      <c r="A27" s="11"/>
      <c r="B27" s="11"/>
      <c r="C27" s="11" t="s">
        <v>1521</v>
      </c>
      <c r="D27" s="11"/>
      <c r="E27" s="11"/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</row>
    <row r="28" spans="1:32">
      <c r="A28" s="11"/>
      <c r="B28" s="11"/>
      <c r="C28" s="11" t="s">
        <v>1522</v>
      </c>
      <c r="D28" s="11"/>
      <c r="E28" s="11"/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</row>
    <row r="29" spans="1:32">
      <c r="A29" s="11"/>
      <c r="B29" s="11"/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</row>
    <row r="30" spans="1:32">
      <c r="A30" s="11"/>
      <c r="B30" s="11"/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</row>
    <row r="31" ht="36" spans="1:32">
      <c r="A31" s="11">
        <v>3</v>
      </c>
      <c r="B31" s="3"/>
      <c r="C31" s="11" t="s">
        <v>711</v>
      </c>
      <c r="D31" s="11" t="s">
        <v>703</v>
      </c>
      <c r="E31" s="11" t="s">
        <v>1473</v>
      </c>
      <c r="F31" s="11" t="s">
        <v>1474</v>
      </c>
      <c r="G31" s="11" t="s">
        <v>1500</v>
      </c>
      <c r="H31" s="11" t="s">
        <v>1474</v>
      </c>
      <c r="I31" s="11" t="s">
        <v>1501</v>
      </c>
      <c r="J31" s="3"/>
      <c r="K31" s="23" t="s">
        <v>1523</v>
      </c>
      <c r="L31" s="3"/>
      <c r="M31" s="11" t="s">
        <v>1490</v>
      </c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</row>
    <row r="32" spans="1:32">
      <c r="A32" s="11"/>
      <c r="B32" s="11"/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</row>
    <row r="33" spans="1:32">
      <c r="A33" s="11"/>
      <c r="B33" s="11"/>
      <c r="C33" s="11" t="s">
        <v>659</v>
      </c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</row>
    <row r="34" spans="1:32">
      <c r="A34" s="11"/>
      <c r="B34" s="11"/>
      <c r="C34" s="11" t="s">
        <v>1524</v>
      </c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</row>
    <row r="35" spans="1:32">
      <c r="A35" s="11"/>
      <c r="B35" s="11"/>
      <c r="C35" s="152" t="s">
        <v>1525</v>
      </c>
      <c r="D35" s="152" t="s">
        <v>746</v>
      </c>
      <c r="E35" s="11"/>
      <c r="F35" s="11"/>
      <c r="G35" s="11"/>
      <c r="H35" s="11"/>
      <c r="I35" s="153" t="s">
        <v>1285</v>
      </c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</row>
    <row r="36" spans="1:32">
      <c r="A36" s="11"/>
      <c r="B36" s="11"/>
      <c r="C36" s="152" t="s">
        <v>1480</v>
      </c>
      <c r="D36" s="152" t="s">
        <v>746</v>
      </c>
      <c r="E36" s="11"/>
      <c r="F36" s="11"/>
      <c r="G36" s="11"/>
      <c r="H36" s="11"/>
      <c r="I36" s="153" t="s">
        <v>923</v>
      </c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</row>
    <row r="37" spans="1:32">
      <c r="A37" s="11"/>
      <c r="B37" s="11"/>
      <c r="C37" s="152" t="s">
        <v>805</v>
      </c>
      <c r="D37" s="152" t="s">
        <v>799</v>
      </c>
      <c r="E37" s="153"/>
      <c r="F37" s="153"/>
      <c r="G37" s="153"/>
      <c r="H37" s="153"/>
      <c r="I37" s="153" t="s">
        <v>828</v>
      </c>
      <c r="J37" s="153"/>
      <c r="K37" s="153" t="s">
        <v>1526</v>
      </c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</row>
    <row r="38" spans="1:32">
      <c r="A38" s="11"/>
      <c r="B38" s="11"/>
      <c r="C38" s="11" t="s">
        <v>1527</v>
      </c>
      <c r="D38" s="11" t="s">
        <v>757</v>
      </c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</row>
    <row r="39" ht="36" spans="1:32">
      <c r="A39" s="11">
        <v>10</v>
      </c>
      <c r="B39" s="11"/>
      <c r="C39" s="11" t="s">
        <v>1528</v>
      </c>
      <c r="D39" s="11" t="s">
        <v>326</v>
      </c>
      <c r="E39" s="11" t="s">
        <v>1484</v>
      </c>
      <c r="F39" s="11" t="s">
        <v>1497</v>
      </c>
      <c r="G39" s="11" t="s">
        <v>1486</v>
      </c>
      <c r="H39" s="11" t="s">
        <v>1487</v>
      </c>
      <c r="I39" s="11" t="s">
        <v>923</v>
      </c>
      <c r="J39" s="11" t="s">
        <v>1529</v>
      </c>
      <c r="K39" s="23" t="s">
        <v>1530</v>
      </c>
      <c r="L39" s="23"/>
      <c r="M39" s="11" t="s">
        <v>1472</v>
      </c>
      <c r="U39" s="11"/>
      <c r="V39" s="11"/>
      <c r="W39" s="11"/>
      <c r="X39" s="23"/>
      <c r="Y39" s="11"/>
      <c r="Z39" s="11"/>
      <c r="AA39" s="11"/>
      <c r="AB39" s="11"/>
      <c r="AC39" s="11"/>
      <c r="AD39" s="11"/>
      <c r="AE39" s="11"/>
      <c r="AF39" s="11"/>
    </row>
    <row r="40" spans="1:32">
      <c r="A40" s="11"/>
      <c r="B40" s="11"/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</row>
    <row r="41" spans="1:32">
      <c r="A41" s="11"/>
      <c r="B41" s="11"/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</row>
    <row r="42" spans="1:32">
      <c r="A42" s="11"/>
      <c r="B42" s="11"/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</row>
    <row r="43" spans="1:32">
      <c r="A43" s="11"/>
      <c r="B43" s="11"/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</row>
    <row r="44" spans="1:32">
      <c r="A44" s="11"/>
      <c r="B44" s="11"/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</row>
    <row r="45" spans="1:32">
      <c r="A45" s="11"/>
      <c r="B45" s="11"/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</row>
    <row r="46" spans="1:32">
      <c r="A46" s="11"/>
      <c r="B46" s="11"/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</row>
    <row r="47" spans="1:32">
      <c r="A47" s="11"/>
      <c r="B47" s="11"/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</row>
    <row r="48" spans="1:32">
      <c r="A48" s="11"/>
      <c r="B48" s="11"/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</row>
    <row r="49" spans="1:32">
      <c r="A49" s="11"/>
      <c r="B49" s="11"/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</row>
    <row r="50" spans="1:32">
      <c r="A50" s="11"/>
      <c r="B50" s="11"/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</row>
    <row r="51" spans="1:32">
      <c r="A51" s="11"/>
      <c r="B51" s="11"/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</row>
    <row r="52" spans="1:32">
      <c r="A52" s="11"/>
      <c r="B52" s="11"/>
      <c r="C52" s="11"/>
      <c r="D52" s="11"/>
      <c r="E52" s="11"/>
      <c r="F52" s="11"/>
      <c r="G52" s="11"/>
      <c r="H52" s="11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</row>
    <row r="53" spans="1:32">
      <c r="A53" s="11"/>
      <c r="B53" s="11"/>
      <c r="C53" s="11"/>
      <c r="D53" s="11"/>
      <c r="E53" s="11"/>
      <c r="F53" s="11"/>
      <c r="G53" s="11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</row>
    <row r="54" spans="1:32">
      <c r="A54" s="11"/>
      <c r="B54" s="11"/>
      <c r="C54" s="11"/>
      <c r="D54" s="11"/>
      <c r="E54" s="11"/>
      <c r="F54" s="11"/>
      <c r="G54" s="11"/>
      <c r="H54" s="11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</row>
    <row r="55" spans="1:32">
      <c r="A55" s="11"/>
      <c r="B55" s="11"/>
      <c r="C55" s="11"/>
      <c r="D55" s="11"/>
      <c r="E55" s="11"/>
      <c r="F55" s="11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</row>
    <row r="56" spans="1:32">
      <c r="A56" s="11"/>
      <c r="B56" s="11"/>
      <c r="C56" s="11"/>
      <c r="D56" s="11"/>
      <c r="E56" s="11"/>
      <c r="F56" s="11"/>
      <c r="G56" s="11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</row>
    <row r="57" spans="1:32">
      <c r="A57" s="11"/>
      <c r="B57" s="11"/>
      <c r="C57" s="11"/>
      <c r="D57" s="11"/>
      <c r="E57" s="11"/>
      <c r="F57" s="11"/>
      <c r="G57" s="11"/>
      <c r="H57" s="11"/>
      <c r="I57" s="11"/>
      <c r="J57" s="11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</row>
    <row r="58" spans="1:32">
      <c r="A58" s="11"/>
      <c r="B58" s="11"/>
      <c r="C58" s="11"/>
      <c r="D58" s="11"/>
      <c r="E58" s="11"/>
      <c r="F58" s="11"/>
      <c r="G58" s="11"/>
      <c r="H58" s="11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</row>
    <row r="59" spans="1:32">
      <c r="A59" s="11"/>
      <c r="B59" s="11"/>
      <c r="C59" s="11"/>
      <c r="D59" s="11"/>
      <c r="E59" s="11"/>
      <c r="F59" s="11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</row>
    <row r="60" spans="1:32">
      <c r="A60" s="11"/>
      <c r="B60" s="11"/>
      <c r="C60" s="11"/>
      <c r="D60" s="11"/>
      <c r="E60" s="11"/>
      <c r="F60" s="11"/>
      <c r="G60" s="11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</row>
    <row r="61" spans="1:32">
      <c r="A61" s="11"/>
      <c r="B61" s="11"/>
      <c r="C61" s="11"/>
      <c r="D61" s="11"/>
      <c r="E61" s="11"/>
      <c r="F61" s="11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</row>
    <row r="62" spans="1:32">
      <c r="A62" s="11"/>
      <c r="B62" s="11"/>
      <c r="C62" s="11"/>
      <c r="D62" s="11"/>
      <c r="E62" s="11"/>
      <c r="F62" s="11"/>
      <c r="G62" s="11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</row>
    <row r="63" spans="1:32">
      <c r="A63" s="11"/>
      <c r="B63" s="11"/>
      <c r="C63" s="11"/>
      <c r="D63" s="11"/>
      <c r="E63" s="11"/>
      <c r="F63" s="11"/>
      <c r="G63" s="11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</row>
    <row r="64" spans="1:32">
      <c r="A64" s="11"/>
      <c r="B64" s="11"/>
      <c r="C64" s="11"/>
      <c r="D64" s="11"/>
      <c r="E64" s="11"/>
      <c r="F64" s="11"/>
      <c r="G64" s="11"/>
      <c r="H64" s="11"/>
      <c r="I64" s="11"/>
      <c r="J64" s="11"/>
      <c r="K64" s="11"/>
      <c r="L64" s="11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</row>
    <row r="65" spans="1:32">
      <c r="A65" s="11"/>
      <c r="B65" s="11"/>
      <c r="C65" s="11"/>
      <c r="D65" s="11"/>
      <c r="E65" s="11"/>
      <c r="F65" s="11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</row>
    <row r="66" spans="1:32">
      <c r="A66" s="11"/>
      <c r="B66" s="11"/>
      <c r="C66" s="11"/>
      <c r="D66" s="11"/>
      <c r="E66" s="11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</row>
    <row r="67" spans="1:32">
      <c r="A67" s="11"/>
      <c r="B67" s="11"/>
      <c r="C67" s="11"/>
      <c r="D67" s="11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</row>
    <row r="68" spans="1:32">
      <c r="A68" s="11"/>
      <c r="B68" s="11"/>
      <c r="C68" s="11"/>
      <c r="D68" s="11"/>
      <c r="E68" s="11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</row>
    <row r="69" spans="1:32">
      <c r="A69" s="11"/>
      <c r="B69" s="11"/>
      <c r="C69" s="11"/>
      <c r="D69" s="11"/>
      <c r="E69" s="11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</row>
    <row r="70" spans="1:32">
      <c r="A70" s="11"/>
      <c r="B70" s="11"/>
      <c r="C70" s="11"/>
      <c r="D70" s="11"/>
      <c r="E70" s="11"/>
      <c r="F70" s="11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</row>
    <row r="71" spans="1:32">
      <c r="A71" s="11"/>
      <c r="B71" s="11"/>
      <c r="C71" s="11"/>
      <c r="D71" s="11"/>
      <c r="E71" s="11"/>
      <c r="F71" s="11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</row>
    <row r="72" spans="1:32">
      <c r="A72" s="11"/>
      <c r="B72" s="11"/>
      <c r="C72" s="11"/>
      <c r="D72" s="11"/>
      <c r="E72" s="11"/>
      <c r="F72" s="11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</row>
    <row r="73" spans="1:32">
      <c r="A73" s="11"/>
      <c r="B73" s="11"/>
      <c r="C73" s="11"/>
      <c r="D73" s="11"/>
      <c r="E73" s="11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</row>
    <row r="74" spans="1:32">
      <c r="A74" s="11"/>
      <c r="B74" s="11"/>
      <c r="C74" s="11"/>
      <c r="D74" s="11"/>
      <c r="E74" s="11"/>
      <c r="F74" s="11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</row>
    <row r="75" spans="1:32">
      <c r="A75" s="11"/>
      <c r="B75" s="11"/>
      <c r="C75" s="11"/>
      <c r="D75" s="11"/>
      <c r="E75" s="11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</row>
    <row r="76" spans="1:32">
      <c r="A76" s="11"/>
      <c r="B76" s="11"/>
      <c r="C76" s="11"/>
      <c r="D76" s="11"/>
      <c r="E76" s="11"/>
      <c r="F76" s="11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</row>
    <row r="77" spans="1:32">
      <c r="A77" s="11"/>
      <c r="B77" s="11"/>
      <c r="C77" s="11"/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</row>
    <row r="78" spans="1:32">
      <c r="A78" s="11"/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</row>
    <row r="79" spans="1:32">
      <c r="A79" s="11"/>
      <c r="B79" s="11"/>
      <c r="C79" s="11"/>
      <c r="D79" s="11"/>
      <c r="E79" s="11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</row>
    <row r="80" spans="1:32">
      <c r="A80" s="11"/>
      <c r="B80" s="11"/>
      <c r="C80" s="11"/>
      <c r="D80" s="11"/>
      <c r="E80" s="11"/>
      <c r="F80" s="11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</row>
    <row r="81" spans="1:32">
      <c r="A81" s="11"/>
      <c r="B81" s="11"/>
      <c r="C81" s="11"/>
      <c r="D81" s="11"/>
      <c r="E81" s="11"/>
      <c r="F81" s="11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</row>
    <row r="82" spans="1:32">
      <c r="A82" s="11"/>
      <c r="B82" s="11"/>
      <c r="C82" s="11"/>
      <c r="D82" s="11"/>
      <c r="E82" s="11"/>
      <c r="F82" s="11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</row>
    <row r="83" spans="1:32">
      <c r="A83" s="11"/>
      <c r="B83" s="11"/>
      <c r="C83" s="11"/>
      <c r="D83" s="11"/>
      <c r="E83" s="11"/>
      <c r="F83" s="11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</row>
    <row r="84" spans="1:32">
      <c r="A84" s="11"/>
      <c r="B84" s="11"/>
      <c r="C84" s="11"/>
      <c r="D84" s="11"/>
      <c r="E84" s="11"/>
      <c r="F84" s="11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</row>
    <row r="85" spans="1:32">
      <c r="A85" s="11"/>
      <c r="B85" s="11"/>
      <c r="C85" s="11"/>
      <c r="D85" s="11"/>
      <c r="E85" s="11"/>
      <c r="F85" s="11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</row>
    <row r="86" spans="1:32">
      <c r="A86" s="11"/>
      <c r="B86" s="11"/>
      <c r="C86" s="11"/>
      <c r="D86" s="11"/>
      <c r="E86" s="11"/>
      <c r="F86" s="11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</row>
    <row r="87" spans="1:32">
      <c r="A87" s="11"/>
      <c r="B87" s="11"/>
      <c r="C87" s="11"/>
      <c r="D87" s="11"/>
      <c r="E87" s="11"/>
      <c r="F87" s="11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</row>
    <row r="88" spans="1:32">
      <c r="A88" s="11"/>
      <c r="B88" s="11"/>
      <c r="C88" s="11"/>
      <c r="D88" s="11"/>
      <c r="E88" s="11"/>
      <c r="F88" s="11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</row>
    <row r="89" spans="1:32">
      <c r="A89" s="11"/>
      <c r="B89" s="11"/>
      <c r="C89" s="11"/>
      <c r="D89" s="11"/>
      <c r="E89" s="11"/>
      <c r="F89" s="11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</row>
    <row r="90" spans="1:32">
      <c r="A90" s="11"/>
      <c r="B90" s="11"/>
      <c r="C90" s="11"/>
      <c r="D90" s="11"/>
      <c r="E90" s="11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</row>
    <row r="91" spans="1:32">
      <c r="A91" s="11"/>
      <c r="B91" s="11"/>
      <c r="C91" s="11"/>
      <c r="D91" s="11"/>
      <c r="E91" s="11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</row>
    <row r="92" spans="1:32">
      <c r="A92" s="11"/>
      <c r="B92" s="11"/>
      <c r="C92" s="11"/>
      <c r="D92" s="11"/>
      <c r="E92" s="11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</row>
    <row r="93" spans="1:32">
      <c r="A93" s="11"/>
      <c r="B93" s="11"/>
      <c r="C93" s="11"/>
      <c r="D93" s="11"/>
      <c r="E93" s="11"/>
      <c r="F93" s="11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</row>
    <row r="94" spans="1:32">
      <c r="A94" s="11"/>
      <c r="B94" s="11"/>
      <c r="C94" s="11"/>
      <c r="D94" s="11"/>
      <c r="E94" s="11"/>
      <c r="F94" s="11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</row>
    <row r="95" spans="1:32">
      <c r="A95" s="11"/>
      <c r="B95" s="11"/>
      <c r="C95" s="11"/>
      <c r="D95" s="11"/>
      <c r="E95" s="11"/>
      <c r="F95" s="11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</row>
    <row r="96" spans="1:32">
      <c r="A96" s="11"/>
      <c r="B96" s="11"/>
      <c r="C96" s="11"/>
      <c r="D96" s="11"/>
      <c r="E96" s="11"/>
      <c r="F96" s="11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</row>
    <row r="97" spans="1:32">
      <c r="A97" s="11"/>
      <c r="B97" s="11"/>
      <c r="C97" s="11"/>
      <c r="D97" s="11"/>
      <c r="E97" s="11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</row>
    <row r="98" spans="1:32">
      <c r="A98" s="11"/>
      <c r="B98" s="11"/>
      <c r="C98" s="11"/>
      <c r="D98" s="11"/>
      <c r="E98" s="11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</row>
    <row r="99" spans="1:32">
      <c r="A99" s="11"/>
      <c r="B99" s="11"/>
      <c r="C99" s="11"/>
      <c r="D99" s="11"/>
      <c r="E99" s="11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</row>
    <row r="100" spans="1:32">
      <c r="A100" s="11"/>
      <c r="B100" s="11"/>
      <c r="C100" s="11"/>
      <c r="D100" s="11"/>
      <c r="E100" s="11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</row>
    <row r="101" spans="1:32">
      <c r="A101" s="11"/>
      <c r="B101" s="11"/>
      <c r="C101" s="11"/>
      <c r="D101" s="11"/>
      <c r="E101" s="11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</row>
    <row r="102" spans="1:32">
      <c r="A102" s="11"/>
      <c r="B102" s="11"/>
      <c r="C102" s="11"/>
      <c r="D102" s="11"/>
      <c r="E102" s="11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</row>
    <row r="103" spans="1:32">
      <c r="A103" s="11"/>
      <c r="B103" s="11"/>
      <c r="C103" s="11"/>
      <c r="D103" s="11"/>
      <c r="E103" s="11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</row>
    <row r="104" spans="1:32">
      <c r="A104" s="11"/>
      <c r="B104" s="11"/>
      <c r="C104" s="11"/>
      <c r="D104" s="11"/>
      <c r="E104" s="11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</row>
    <row r="105" spans="1:32">
      <c r="A105" s="11"/>
      <c r="B105" s="11"/>
      <c r="C105" s="11"/>
      <c r="D105" s="11"/>
      <c r="E105" s="11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</row>
    <row r="106" spans="1:32">
      <c r="A106" s="11"/>
      <c r="B106" s="11"/>
      <c r="C106" s="11"/>
      <c r="D106" s="11"/>
      <c r="E106" s="11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</row>
    <row r="107" spans="1:32">
      <c r="A107" s="11"/>
      <c r="B107" s="11"/>
      <c r="C107" s="11"/>
      <c r="D107" s="11"/>
      <c r="E107" s="11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</row>
    <row r="108" spans="1:32">
      <c r="A108" s="11"/>
      <c r="B108" s="11"/>
      <c r="C108" s="11"/>
      <c r="D108" s="11"/>
      <c r="E108" s="11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</row>
    <row r="109" spans="1:32">
      <c r="A109" s="11"/>
      <c r="B109" s="11"/>
      <c r="C109" s="11"/>
      <c r="D109" s="11"/>
      <c r="E109" s="11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</row>
    <row r="110" spans="1:32">
      <c r="A110" s="11"/>
      <c r="B110" s="11"/>
      <c r="C110" s="11"/>
      <c r="D110" s="11"/>
      <c r="E110" s="11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</row>
    <row r="111" spans="1:32">
      <c r="A111" s="11"/>
      <c r="B111" s="11"/>
      <c r="C111" s="11"/>
      <c r="D111" s="11"/>
      <c r="E111" s="11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</row>
    <row r="112" spans="1:32">
      <c r="A112" s="11"/>
      <c r="B112" s="11"/>
      <c r="C112" s="11"/>
      <c r="D112" s="11"/>
      <c r="E112" s="11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</row>
    <row r="113" spans="1:32">
      <c r="A113" s="11"/>
      <c r="B113" s="11"/>
      <c r="C113" s="11"/>
      <c r="D113" s="11"/>
      <c r="E113" s="11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</row>
    <row r="114" spans="1:32">
      <c r="A114" s="11"/>
      <c r="B114" s="11"/>
      <c r="C114" s="11"/>
      <c r="D114" s="11"/>
      <c r="E114" s="11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</row>
    <row r="115" spans="1:32">
      <c r="A115" s="11"/>
      <c r="B115" s="11"/>
      <c r="C115" s="11"/>
      <c r="D115" s="11"/>
      <c r="E115" s="11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</row>
    <row r="116" spans="1:32">
      <c r="A116" s="11"/>
      <c r="B116" s="11"/>
      <c r="C116" s="11"/>
      <c r="D116" s="11"/>
      <c r="E116" s="11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</row>
    <row r="117" spans="1:32">
      <c r="A117" s="11"/>
      <c r="B117" s="11"/>
      <c r="C117" s="11"/>
      <c r="D117" s="11"/>
      <c r="E117" s="11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</row>
    <row r="118" spans="1:32">
      <c r="A118" s="11"/>
      <c r="B118" s="11"/>
      <c r="C118" s="11"/>
      <c r="D118" s="11"/>
      <c r="E118" s="11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</row>
    <row r="119" spans="1:32">
      <c r="A119" s="11"/>
      <c r="B119" s="11"/>
      <c r="C119" s="11"/>
      <c r="D119" s="11"/>
      <c r="E119" s="11"/>
      <c r="F119" s="11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</row>
    <row r="120" spans="1:32">
      <c r="A120" s="11"/>
      <c r="B120" s="11"/>
      <c r="C120" s="11"/>
      <c r="D120" s="11"/>
      <c r="E120" s="11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</row>
    <row r="121" spans="1:32">
      <c r="A121" s="11"/>
      <c r="B121" s="11"/>
      <c r="C121" s="11"/>
      <c r="D121" s="11"/>
      <c r="E121" s="11"/>
      <c r="F121" s="11"/>
      <c r="G121" s="11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</row>
    <row r="122" spans="1:32">
      <c r="A122" s="11"/>
      <c r="B122" s="11"/>
      <c r="C122" s="11"/>
      <c r="D122" s="11"/>
      <c r="E122" s="11"/>
      <c r="F122" s="11"/>
      <c r="G122" s="11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</row>
    <row r="123" spans="1:32">
      <c r="A123" s="11"/>
      <c r="B123" s="11"/>
      <c r="C123" s="11"/>
      <c r="D123" s="11"/>
      <c r="E123" s="11"/>
      <c r="F123" s="11"/>
      <c r="G123" s="11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</row>
    <row r="124" spans="1:32">
      <c r="A124" s="11"/>
      <c r="B124" s="11"/>
      <c r="C124" s="11"/>
      <c r="D124" s="11"/>
      <c r="E124" s="11"/>
      <c r="F124" s="11"/>
      <c r="G124" s="11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</row>
    <row r="125" spans="1:32">
      <c r="A125" s="11"/>
      <c r="B125" s="11"/>
      <c r="C125" s="11"/>
      <c r="D125" s="11"/>
      <c r="E125" s="11"/>
      <c r="F125" s="11"/>
      <c r="G125" s="11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</row>
    <row r="126" spans="1:32">
      <c r="A126" s="11"/>
      <c r="B126" s="11"/>
      <c r="C126" s="11"/>
      <c r="D126" s="11"/>
      <c r="E126" s="11"/>
      <c r="F126" s="11"/>
      <c r="G126" s="11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</row>
    <row r="127" spans="1:32">
      <c r="A127" s="11"/>
      <c r="B127" s="11"/>
      <c r="C127" s="11"/>
      <c r="D127" s="11"/>
      <c r="E127" s="11"/>
      <c r="F127" s="11"/>
      <c r="G127" s="11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</row>
    <row r="128" spans="1:32">
      <c r="A128" s="11"/>
      <c r="B128" s="11"/>
      <c r="C128" s="11"/>
      <c r="D128" s="11"/>
      <c r="E128" s="11"/>
      <c r="F128" s="11"/>
      <c r="G128" s="11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</row>
    <row r="129" spans="1:32">
      <c r="A129" s="11"/>
      <c r="B129" s="11"/>
      <c r="C129" s="11"/>
      <c r="D129" s="11"/>
      <c r="E129" s="11"/>
      <c r="F129" s="11"/>
      <c r="G129" s="11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</row>
    <row r="130" spans="1:32">
      <c r="A130" s="11"/>
      <c r="B130" s="11"/>
      <c r="C130" s="11"/>
      <c r="D130" s="11"/>
      <c r="E130" s="11"/>
      <c r="F130" s="11"/>
      <c r="G130" s="11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</row>
    <row r="131" spans="1:32">
      <c r="A131" s="11"/>
      <c r="B131" s="11"/>
      <c r="C131" s="11"/>
      <c r="D131" s="11"/>
      <c r="E131" s="11"/>
      <c r="F131" s="11"/>
      <c r="G131" s="11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</row>
    <row r="132" spans="1:32">
      <c r="A132" s="11"/>
      <c r="B132" s="11"/>
      <c r="C132" s="11"/>
      <c r="D132" s="11"/>
      <c r="E132" s="11"/>
      <c r="F132" s="11"/>
      <c r="G132" s="11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</row>
    <row r="133" spans="1:32">
      <c r="A133" s="11"/>
      <c r="B133" s="11"/>
      <c r="C133" s="11"/>
      <c r="D133" s="11"/>
      <c r="E133" s="11"/>
      <c r="F133" s="11"/>
      <c r="G133" s="11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</row>
    <row r="134" spans="1:32">
      <c r="A134" s="11"/>
      <c r="B134" s="11"/>
      <c r="C134" s="11"/>
      <c r="D134" s="11"/>
      <c r="E134" s="11"/>
      <c r="F134" s="11"/>
      <c r="G134" s="11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</row>
    <row r="135" spans="1:32">
      <c r="A135" s="11"/>
      <c r="B135" s="11"/>
      <c r="C135" s="11"/>
      <c r="D135" s="11"/>
      <c r="E135" s="11"/>
      <c r="F135" s="11"/>
      <c r="G135" s="11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</row>
    <row r="136" spans="1:32">
      <c r="A136" s="11"/>
      <c r="B136" s="11"/>
      <c r="C136" s="11"/>
      <c r="D136" s="11"/>
      <c r="E136" s="11"/>
      <c r="F136" s="11"/>
      <c r="G136" s="11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</row>
    <row r="137" spans="1:32">
      <c r="A137" s="11"/>
      <c r="B137" s="11"/>
      <c r="C137" s="11"/>
      <c r="D137" s="11"/>
      <c r="E137" s="11"/>
      <c r="F137" s="11"/>
      <c r="G137" s="11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</row>
    <row r="138" spans="1:32">
      <c r="A138" s="11"/>
      <c r="B138" s="11"/>
      <c r="C138" s="11"/>
      <c r="D138" s="11"/>
      <c r="E138" s="11"/>
      <c r="F138" s="11"/>
      <c r="G138" s="11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</row>
    <row r="139" spans="1:32">
      <c r="A139" s="11"/>
      <c r="B139" s="11"/>
      <c r="C139" s="11"/>
      <c r="D139" s="11"/>
      <c r="E139" s="11"/>
      <c r="F139" s="11"/>
      <c r="G139" s="11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</row>
    <row r="140" spans="1:32">
      <c r="A140" s="11"/>
      <c r="B140" s="11"/>
      <c r="C140" s="11"/>
      <c r="D140" s="11"/>
      <c r="E140" s="11"/>
      <c r="F140" s="11"/>
      <c r="G140" s="11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</row>
    <row r="141" spans="1:32">
      <c r="A141" s="11"/>
      <c r="B141" s="11"/>
      <c r="C141" s="11"/>
      <c r="D141" s="11"/>
      <c r="E141" s="11"/>
      <c r="F141" s="11"/>
      <c r="G141" s="11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</row>
    <row r="142" spans="1:32">
      <c r="A142" s="11"/>
      <c r="B142" s="11"/>
      <c r="C142" s="11"/>
      <c r="D142" s="11"/>
      <c r="E142" s="11"/>
      <c r="F142" s="11"/>
      <c r="G142" s="11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</row>
    <row r="143" spans="1:32">
      <c r="A143" s="11"/>
      <c r="B143" s="11"/>
      <c r="C143" s="11"/>
      <c r="D143" s="11"/>
      <c r="E143" s="11"/>
      <c r="F143" s="11"/>
      <c r="G143" s="11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</row>
    <row r="144" spans="1:32">
      <c r="A144" s="11"/>
      <c r="B144" s="11"/>
      <c r="C144" s="11"/>
      <c r="D144" s="11"/>
      <c r="E144" s="11"/>
      <c r="F144" s="11"/>
      <c r="G144" s="11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</row>
    <row r="145" spans="1:32">
      <c r="A145" s="11"/>
      <c r="B145" s="11"/>
      <c r="C145" s="11"/>
      <c r="D145" s="11"/>
      <c r="E145" s="11"/>
      <c r="F145" s="11"/>
      <c r="G145" s="11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</row>
    <row r="146" spans="1:32">
      <c r="A146" s="11"/>
      <c r="B146" s="11"/>
      <c r="C146" s="11"/>
      <c r="D146" s="11"/>
      <c r="E146" s="11"/>
      <c r="F146" s="11"/>
      <c r="G146" s="11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</row>
    <row r="147" spans="1:32">
      <c r="A147" s="11"/>
      <c r="B147" s="11"/>
      <c r="C147" s="11"/>
      <c r="D147" s="11"/>
      <c r="E147" s="11"/>
      <c r="F147" s="11"/>
      <c r="G147" s="11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</row>
    <row r="148" spans="1:32">
      <c r="A148" s="11"/>
      <c r="B148" s="11"/>
      <c r="C148" s="11"/>
      <c r="D148" s="11"/>
      <c r="E148" s="11"/>
      <c r="F148" s="11"/>
      <c r="G148" s="11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</row>
    <row r="149" spans="1:32">
      <c r="A149" s="11"/>
      <c r="B149" s="11"/>
      <c r="C149" s="11"/>
      <c r="D149" s="11"/>
      <c r="E149" s="11"/>
      <c r="F149" s="11"/>
      <c r="G149" s="11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</row>
    <row r="150" spans="1:32">
      <c r="A150" s="11"/>
      <c r="B150" s="11"/>
      <c r="C150" s="11"/>
      <c r="D150" s="11"/>
      <c r="E150" s="11"/>
      <c r="F150" s="11"/>
      <c r="G150" s="11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</row>
    <row r="151" spans="1:32">
      <c r="A151" s="11"/>
      <c r="B151" s="11"/>
      <c r="C151" s="11"/>
      <c r="D151" s="11"/>
      <c r="E151" s="11"/>
      <c r="F151" s="11"/>
      <c r="G151" s="11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</row>
    <row r="152" spans="1:32">
      <c r="A152" s="11"/>
      <c r="B152" s="11"/>
      <c r="C152" s="11"/>
      <c r="D152" s="11"/>
      <c r="E152" s="11"/>
      <c r="F152" s="11"/>
      <c r="G152" s="11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</row>
    <row r="153" spans="1:32">
      <c r="A153" s="11"/>
      <c r="B153" s="11"/>
      <c r="C153" s="11"/>
      <c r="D153" s="11"/>
      <c r="E153" s="11"/>
      <c r="F153" s="11"/>
      <c r="G153" s="11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</row>
    <row r="154" spans="1:32">
      <c r="A154" s="11"/>
      <c r="B154" s="11"/>
      <c r="C154" s="11"/>
      <c r="D154" s="11"/>
      <c r="E154" s="11"/>
      <c r="F154" s="11"/>
      <c r="G154" s="11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</row>
    <row r="155" spans="1:32">
      <c r="A155" s="11"/>
      <c r="B155" s="11"/>
      <c r="C155" s="11"/>
      <c r="D155" s="11"/>
      <c r="E155" s="11"/>
      <c r="F155" s="11"/>
      <c r="G155" s="11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</row>
    <row r="156" spans="1:32">
      <c r="A156" s="11"/>
      <c r="B156" s="11"/>
      <c r="C156" s="11"/>
      <c r="D156" s="11"/>
      <c r="E156" s="11"/>
      <c r="F156" s="11"/>
      <c r="G156" s="11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</row>
    <row r="157" spans="1:32">
      <c r="A157" s="11"/>
      <c r="B157" s="11"/>
      <c r="C157" s="11"/>
      <c r="D157" s="11"/>
      <c r="E157" s="11"/>
      <c r="F157" s="11"/>
      <c r="G157" s="11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</row>
    <row r="158" spans="1:32">
      <c r="A158" s="11"/>
      <c r="B158" s="11"/>
      <c r="C158" s="11"/>
      <c r="D158" s="11"/>
      <c r="E158" s="11"/>
      <c r="F158" s="11"/>
      <c r="G158" s="11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</row>
    <row r="159" spans="1:32">
      <c r="A159" s="11"/>
      <c r="B159" s="11"/>
      <c r="C159" s="11"/>
      <c r="D159" s="11"/>
      <c r="E159" s="11"/>
      <c r="F159" s="11"/>
      <c r="G159" s="11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</row>
    <row r="160" spans="1:32">
      <c r="A160" s="11"/>
      <c r="B160" s="11"/>
      <c r="C160" s="11"/>
      <c r="D160" s="11"/>
      <c r="E160" s="11"/>
      <c r="F160" s="11"/>
      <c r="G160" s="11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</row>
    <row r="161" spans="1:32">
      <c r="A161" s="11"/>
      <c r="B161" s="11"/>
      <c r="C161" s="11"/>
      <c r="D161" s="11"/>
      <c r="E161" s="11"/>
      <c r="F161" s="11"/>
      <c r="G161" s="11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</row>
    <row r="162" spans="1:32">
      <c r="A162" s="11"/>
      <c r="B162" s="11"/>
      <c r="C162" s="11"/>
      <c r="D162" s="11"/>
      <c r="E162" s="11"/>
      <c r="F162" s="11"/>
      <c r="G162" s="11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</row>
    <row r="163" spans="1:32">
      <c r="A163" s="11"/>
      <c r="B163" s="11"/>
      <c r="C163" s="11"/>
      <c r="D163" s="11"/>
      <c r="E163" s="11"/>
      <c r="F163" s="11"/>
      <c r="G163" s="11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</row>
    <row r="164" spans="1:32">
      <c r="A164" s="11"/>
      <c r="B164" s="11"/>
      <c r="C164" s="11"/>
      <c r="D164" s="11"/>
      <c r="E164" s="11"/>
      <c r="F164" s="11"/>
      <c r="G164" s="11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</row>
    <row r="165" spans="1:32">
      <c r="A165" s="11"/>
      <c r="B165" s="11"/>
      <c r="C165" s="11"/>
      <c r="D165" s="11"/>
      <c r="E165" s="11"/>
      <c r="F165" s="11"/>
      <c r="G165" s="11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</row>
    <row r="166" spans="1:32">
      <c r="A166" s="11"/>
      <c r="B166" s="11"/>
      <c r="C166" s="11"/>
      <c r="D166" s="11"/>
      <c r="E166" s="11"/>
      <c r="F166" s="11"/>
      <c r="G166" s="11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</row>
    <row r="167" spans="1:32">
      <c r="A167" s="11"/>
      <c r="B167" s="11"/>
      <c r="C167" s="11"/>
      <c r="D167" s="11"/>
      <c r="E167" s="11"/>
      <c r="F167" s="11"/>
      <c r="G167" s="11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</row>
    <row r="168" spans="1:32">
      <c r="A168" s="11"/>
      <c r="B168" s="11"/>
      <c r="C168" s="11"/>
      <c r="D168" s="11"/>
      <c r="E168" s="11"/>
      <c r="F168" s="11"/>
      <c r="G168" s="11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</row>
    <row r="169" spans="1:32">
      <c r="A169" s="11"/>
      <c r="B169" s="11"/>
      <c r="C169" s="11"/>
      <c r="D169" s="11"/>
      <c r="E169" s="11"/>
      <c r="F169" s="11"/>
      <c r="G169" s="11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</row>
    <row r="170" spans="1:32">
      <c r="A170" s="11"/>
      <c r="B170" s="11"/>
      <c r="C170" s="11"/>
      <c r="D170" s="11"/>
      <c r="E170" s="11"/>
      <c r="F170" s="11"/>
      <c r="G170" s="11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</row>
    <row r="171" spans="1:32">
      <c r="A171" s="11"/>
      <c r="B171" s="11"/>
      <c r="C171" s="11"/>
      <c r="D171" s="11"/>
      <c r="E171" s="11"/>
      <c r="F171" s="11"/>
      <c r="G171" s="11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</row>
    <row r="172" spans="1:32">
      <c r="A172" s="11"/>
      <c r="B172" s="11"/>
      <c r="C172" s="11"/>
      <c r="D172" s="11"/>
      <c r="E172" s="11"/>
      <c r="F172" s="11"/>
      <c r="G172" s="11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</row>
    <row r="173" spans="1:32">
      <c r="A173" s="11"/>
      <c r="B173" s="11"/>
      <c r="C173" s="11"/>
      <c r="D173" s="11"/>
      <c r="E173" s="11"/>
      <c r="F173" s="11"/>
      <c r="G173" s="11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</row>
    <row r="174" spans="1:32">
      <c r="A174" s="11"/>
      <c r="B174" s="11"/>
      <c r="C174" s="11"/>
      <c r="D174" s="11"/>
      <c r="E174" s="11"/>
      <c r="F174" s="11"/>
      <c r="G174" s="11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</row>
    <row r="175" spans="1:32">
      <c r="A175" s="11"/>
      <c r="B175" s="11"/>
      <c r="C175" s="11"/>
      <c r="D175" s="11"/>
      <c r="E175" s="11"/>
      <c r="F175" s="11"/>
      <c r="G175" s="11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</row>
    <row r="176" spans="1:32">
      <c r="A176" s="11"/>
      <c r="B176" s="11"/>
      <c r="C176" s="11"/>
      <c r="D176" s="11"/>
      <c r="E176" s="11"/>
      <c r="F176" s="11"/>
      <c r="G176" s="11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</row>
    <row r="177" spans="1:32">
      <c r="A177" s="11"/>
      <c r="B177" s="11"/>
      <c r="C177" s="11"/>
      <c r="D177" s="11"/>
      <c r="E177" s="11"/>
      <c r="F177" s="11"/>
      <c r="G177" s="11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</row>
    <row r="178" spans="1:32">
      <c r="A178" s="11"/>
      <c r="B178" s="11"/>
      <c r="C178" s="11"/>
      <c r="D178" s="11"/>
      <c r="E178" s="11"/>
      <c r="F178" s="11"/>
      <c r="G178" s="11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</row>
    <row r="179" spans="1:32">
      <c r="A179" s="11"/>
      <c r="B179" s="11"/>
      <c r="C179" s="11"/>
      <c r="D179" s="11"/>
      <c r="E179" s="11"/>
      <c r="F179" s="11"/>
      <c r="G179" s="11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</row>
    <row r="180" spans="1:32">
      <c r="A180" s="11"/>
      <c r="B180" s="11"/>
      <c r="C180" s="11"/>
      <c r="D180" s="11"/>
      <c r="E180" s="11"/>
      <c r="F180" s="11"/>
      <c r="G180" s="11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</row>
    <row r="181" spans="1:32">
      <c r="A181" s="11"/>
      <c r="B181" s="11"/>
      <c r="C181" s="11"/>
      <c r="D181" s="11"/>
      <c r="E181" s="11"/>
      <c r="F181" s="11"/>
      <c r="G181" s="11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</row>
    <row r="182" spans="1:32">
      <c r="A182" s="11"/>
      <c r="B182" s="11"/>
      <c r="C182" s="11"/>
      <c r="D182" s="11"/>
      <c r="E182" s="11"/>
      <c r="F182" s="11"/>
      <c r="G182" s="11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</row>
    <row r="183" spans="1:32">
      <c r="A183" s="11"/>
      <c r="B183" s="11"/>
      <c r="C183" s="11"/>
      <c r="D183" s="11"/>
      <c r="E183" s="11"/>
      <c r="F183" s="11"/>
      <c r="G183" s="11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</row>
    <row r="184" spans="1:32">
      <c r="A184" s="11"/>
      <c r="B184" s="11"/>
      <c r="C184" s="11"/>
      <c r="D184" s="11"/>
      <c r="E184" s="11"/>
      <c r="F184" s="11"/>
      <c r="G184" s="11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</row>
  </sheetData>
  <mergeCells count="1">
    <mergeCell ref="B2:C7"/>
  </mergeCells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G114"/>
  <sheetViews>
    <sheetView zoomScale="85" zoomScaleNormal="85" workbookViewId="0">
      <selection activeCell="I13" sqref="I13"/>
    </sheetView>
  </sheetViews>
  <sheetFormatPr defaultColWidth="9" defaultRowHeight="13.5"/>
  <cols>
    <col min="2" max="2" width="12.7916666666667" customWidth="1"/>
  </cols>
  <sheetData>
    <row r="1" ht="409" customHeight="1" spans="1:33">
      <c r="A1" s="133" t="s">
        <v>1531</v>
      </c>
      <c r="B1" s="133" t="s">
        <v>37</v>
      </c>
      <c r="C1" s="134"/>
      <c r="D1" s="134"/>
      <c r="E1" s="134"/>
      <c r="F1" s="134"/>
      <c r="G1" s="134"/>
      <c r="H1" s="134"/>
      <c r="I1" s="134"/>
      <c r="J1" s="134"/>
      <c r="K1" s="134"/>
      <c r="L1" s="134"/>
      <c r="M1" s="148"/>
      <c r="N1" s="148"/>
      <c r="O1" s="148"/>
      <c r="P1" s="148"/>
      <c r="Q1" s="149"/>
      <c r="R1" s="148"/>
      <c r="S1" s="148"/>
      <c r="T1" s="148"/>
      <c r="U1" s="148"/>
      <c r="V1" s="148"/>
      <c r="W1" s="148"/>
      <c r="X1" s="148"/>
      <c r="Y1" s="148"/>
      <c r="Z1" s="148"/>
      <c r="AA1" s="148"/>
      <c r="AB1" s="148"/>
      <c r="AC1" s="148"/>
      <c r="AD1" s="148"/>
      <c r="AE1" s="148"/>
      <c r="AF1" s="148"/>
      <c r="AG1" s="148"/>
    </row>
    <row r="2" spans="1:33">
      <c r="A2" s="61"/>
      <c r="B2" s="61"/>
      <c r="C2" s="3"/>
      <c r="D2" s="3"/>
      <c r="E2" s="3"/>
      <c r="F2" s="3"/>
      <c r="G2" s="3"/>
      <c r="H2" s="3"/>
      <c r="I2" s="3"/>
      <c r="J2" s="61"/>
      <c r="K2" s="3"/>
      <c r="L2" s="3"/>
      <c r="M2" s="3"/>
      <c r="N2" s="3"/>
      <c r="O2" s="3"/>
      <c r="P2" s="3"/>
      <c r="Q2" s="24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</row>
    <row r="3" customHeight="1" spans="1:33">
      <c r="A3" s="11" t="s">
        <v>1532</v>
      </c>
      <c r="B3" s="3"/>
      <c r="C3" s="3"/>
      <c r="D3" s="3"/>
      <c r="E3" s="135"/>
      <c r="F3" s="11" t="s">
        <v>1533</v>
      </c>
      <c r="G3" s="3"/>
      <c r="H3" s="3"/>
      <c r="I3" s="11" t="s">
        <v>1534</v>
      </c>
      <c r="J3" s="3"/>
      <c r="K3" s="3"/>
      <c r="L3" s="3"/>
      <c r="M3" s="11" t="s">
        <v>1535</v>
      </c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</row>
    <row r="4" spans="1:33">
      <c r="A4" s="11"/>
      <c r="B4" s="3"/>
      <c r="C4" s="3"/>
      <c r="D4" s="3"/>
      <c r="E4" s="3"/>
      <c r="F4" s="11" t="s">
        <v>1536</v>
      </c>
      <c r="G4" s="11" t="s">
        <v>1537</v>
      </c>
      <c r="H4" s="3"/>
      <c r="I4" s="11" t="s">
        <v>1538</v>
      </c>
      <c r="J4" s="11" t="s">
        <v>1539</v>
      </c>
      <c r="K4" s="11" t="s">
        <v>939</v>
      </c>
      <c r="L4" s="3"/>
      <c r="M4" s="11" t="s">
        <v>1540</v>
      </c>
      <c r="N4" s="11" t="s">
        <v>1541</v>
      </c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</row>
    <row r="5" ht="48" spans="1:33">
      <c r="A5" s="11"/>
      <c r="B5" s="3"/>
      <c r="C5" s="3"/>
      <c r="D5" s="136" t="s">
        <v>1542</v>
      </c>
      <c r="E5" s="23" t="s">
        <v>1543</v>
      </c>
      <c r="F5" s="112">
        <v>20</v>
      </c>
      <c r="G5" s="112">
        <v>20</v>
      </c>
      <c r="H5" s="3"/>
      <c r="I5" s="112">
        <v>20</v>
      </c>
      <c r="J5" s="112">
        <v>15</v>
      </c>
      <c r="K5" s="3"/>
      <c r="L5" s="3"/>
      <c r="M5" s="11" t="s">
        <v>1544</v>
      </c>
      <c r="N5" s="11" t="s">
        <v>1545</v>
      </c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</row>
    <row r="6" spans="1:33">
      <c r="A6" s="11"/>
      <c r="B6" s="3"/>
      <c r="C6" s="3"/>
      <c r="D6" s="3"/>
      <c r="E6" s="11" t="s">
        <v>1546</v>
      </c>
      <c r="F6" s="112">
        <v>40</v>
      </c>
      <c r="G6" s="112">
        <v>20</v>
      </c>
      <c r="H6" s="3"/>
      <c r="I6" s="112">
        <v>35</v>
      </c>
      <c r="J6" s="112">
        <v>10</v>
      </c>
      <c r="K6" s="11" t="s">
        <v>1547</v>
      </c>
      <c r="L6" s="3"/>
      <c r="M6" s="11" t="s">
        <v>1548</v>
      </c>
      <c r="N6" s="11" t="s">
        <v>1549</v>
      </c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</row>
    <row r="7" spans="1:33">
      <c r="A7" s="11"/>
      <c r="B7" s="3"/>
      <c r="C7" s="3"/>
      <c r="D7" s="3"/>
      <c r="E7" s="11" t="s">
        <v>1550</v>
      </c>
      <c r="F7" s="112">
        <v>60</v>
      </c>
      <c r="G7" s="112">
        <v>20</v>
      </c>
      <c r="H7" s="3"/>
      <c r="I7" s="112">
        <v>45</v>
      </c>
      <c r="J7" s="112">
        <v>15</v>
      </c>
      <c r="K7" s="11" t="s">
        <v>1551</v>
      </c>
      <c r="L7" s="3"/>
      <c r="M7" s="11" t="s">
        <v>1552</v>
      </c>
      <c r="N7" s="11" t="s">
        <v>1553</v>
      </c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</row>
    <row r="8" spans="1:33">
      <c r="A8" s="11"/>
      <c r="B8" s="3"/>
      <c r="C8" s="3"/>
      <c r="D8" s="3"/>
      <c r="E8" s="11" t="s">
        <v>1546</v>
      </c>
      <c r="F8" s="112">
        <v>80</v>
      </c>
      <c r="G8" s="112">
        <v>20</v>
      </c>
      <c r="H8" s="3"/>
      <c r="I8" s="112">
        <v>60</v>
      </c>
      <c r="J8" s="112">
        <v>20</v>
      </c>
      <c r="K8" s="11" t="s">
        <v>1554</v>
      </c>
      <c r="L8" s="3"/>
      <c r="M8" s="11" t="s">
        <v>1555</v>
      </c>
      <c r="N8" s="11" t="s">
        <v>1556</v>
      </c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</row>
    <row r="9" spans="1:33">
      <c r="A9" s="11"/>
      <c r="B9" s="3"/>
      <c r="C9" s="3"/>
      <c r="D9" s="3"/>
      <c r="E9" s="11" t="s">
        <v>1557</v>
      </c>
      <c r="F9" s="112">
        <v>100</v>
      </c>
      <c r="G9" s="112">
        <v>20</v>
      </c>
      <c r="H9" s="3"/>
      <c r="I9" s="112">
        <v>80</v>
      </c>
      <c r="J9" s="112">
        <v>20</v>
      </c>
      <c r="K9" s="3"/>
      <c r="L9" s="3"/>
      <c r="M9" s="11" t="s">
        <v>1558</v>
      </c>
      <c r="N9" s="11" t="s">
        <v>1559</v>
      </c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</row>
    <row r="10" spans="1:33">
      <c r="A10" s="11"/>
      <c r="B10" s="3"/>
      <c r="C10" s="3"/>
      <c r="D10" s="3"/>
      <c r="E10" s="11" t="s">
        <v>1546</v>
      </c>
      <c r="F10" s="112">
        <v>130</v>
      </c>
      <c r="G10" s="112">
        <v>30</v>
      </c>
      <c r="H10" s="3"/>
      <c r="I10" s="112">
        <v>100</v>
      </c>
      <c r="J10" s="112">
        <v>30</v>
      </c>
      <c r="K10" s="11" t="s">
        <v>1560</v>
      </c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</row>
    <row r="11" spans="1:33">
      <c r="A11" s="11"/>
      <c r="B11" s="3"/>
      <c r="C11" s="3"/>
      <c r="D11" s="3"/>
      <c r="E11" s="19" t="s">
        <v>1561</v>
      </c>
      <c r="F11" s="137">
        <v>150</v>
      </c>
      <c r="G11" s="137">
        <v>20</v>
      </c>
      <c r="H11" s="3"/>
      <c r="I11" s="137">
        <v>130</v>
      </c>
      <c r="J11" s="137">
        <v>50</v>
      </c>
      <c r="K11" s="19" t="s">
        <v>1562</v>
      </c>
      <c r="L11" s="3"/>
      <c r="M11" s="3"/>
      <c r="N11" s="11" t="s">
        <v>1563</v>
      </c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</row>
    <row r="12" spans="1:33">
      <c r="A12" s="11"/>
      <c r="B12" s="3"/>
      <c r="C12" s="3"/>
      <c r="D12" s="136" t="s">
        <v>1564</v>
      </c>
      <c r="E12" s="11" t="s">
        <v>1546</v>
      </c>
      <c r="F12" s="112">
        <v>180</v>
      </c>
      <c r="G12" s="112">
        <v>30</v>
      </c>
      <c r="H12" s="3"/>
      <c r="I12" s="112">
        <v>180</v>
      </c>
      <c r="J12" s="112">
        <v>10</v>
      </c>
      <c r="K12" s="3"/>
      <c r="L12" s="3"/>
      <c r="M12" s="3"/>
      <c r="N12" s="11" t="s">
        <v>1565</v>
      </c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</row>
    <row r="13" spans="1:33">
      <c r="A13" s="11"/>
      <c r="B13" s="3"/>
      <c r="C13" s="3"/>
      <c r="D13" s="3"/>
      <c r="E13" s="11" t="s">
        <v>1566</v>
      </c>
      <c r="F13" s="112">
        <v>210</v>
      </c>
      <c r="G13" s="112">
        <v>30</v>
      </c>
      <c r="H13" s="3"/>
      <c r="I13" s="112">
        <v>190</v>
      </c>
      <c r="J13" s="112">
        <v>20</v>
      </c>
      <c r="K13" s="3"/>
      <c r="L13" s="3"/>
      <c r="M13" s="3"/>
      <c r="N13" s="3"/>
      <c r="O13" s="11" t="s">
        <v>1567</v>
      </c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3"/>
      <c r="AE13" s="3"/>
      <c r="AF13" s="3"/>
      <c r="AG13" s="3"/>
    </row>
    <row r="14" spans="1:33">
      <c r="A14" s="11"/>
      <c r="B14" s="3"/>
      <c r="C14" s="3"/>
      <c r="D14" s="3"/>
      <c r="E14" s="11" t="s">
        <v>1546</v>
      </c>
      <c r="F14" s="112">
        <v>240</v>
      </c>
      <c r="G14" s="112">
        <v>30</v>
      </c>
      <c r="H14" s="3"/>
      <c r="I14" s="112">
        <v>210</v>
      </c>
      <c r="J14" s="112">
        <v>20</v>
      </c>
      <c r="K14" s="3"/>
      <c r="L14" s="3"/>
      <c r="M14" s="3"/>
      <c r="N14" s="11" t="s">
        <v>1568</v>
      </c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</row>
    <row r="15" spans="1:33">
      <c r="A15" s="11"/>
      <c r="B15" s="3"/>
      <c r="C15" s="3"/>
      <c r="D15" s="3"/>
      <c r="E15" s="11" t="s">
        <v>1569</v>
      </c>
      <c r="F15" s="112">
        <v>270</v>
      </c>
      <c r="G15" s="112">
        <v>30</v>
      </c>
      <c r="H15" s="3"/>
      <c r="I15" s="112">
        <v>230</v>
      </c>
      <c r="J15" s="112">
        <v>25</v>
      </c>
      <c r="K15" s="3"/>
      <c r="L15" s="3"/>
      <c r="M15" s="3"/>
      <c r="N15" s="11" t="s">
        <v>1570</v>
      </c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</row>
    <row r="16" spans="1:33">
      <c r="A16" s="11"/>
      <c r="B16" s="3"/>
      <c r="C16" s="3"/>
      <c r="D16" s="3"/>
      <c r="E16" s="11" t="s">
        <v>1546</v>
      </c>
      <c r="F16" s="112">
        <v>300</v>
      </c>
      <c r="G16" s="112">
        <v>30</v>
      </c>
      <c r="H16" s="3"/>
      <c r="I16" s="112">
        <v>255</v>
      </c>
      <c r="J16" s="112">
        <v>30</v>
      </c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</row>
    <row r="17" spans="1:33">
      <c r="A17" s="11"/>
      <c r="B17" s="3"/>
      <c r="C17" s="3"/>
      <c r="D17" s="3"/>
      <c r="E17" s="19" t="s">
        <v>1571</v>
      </c>
      <c r="F17" s="137">
        <v>340</v>
      </c>
      <c r="G17" s="137">
        <v>40</v>
      </c>
      <c r="H17" s="3"/>
      <c r="I17" s="137">
        <v>285</v>
      </c>
      <c r="J17" s="137">
        <v>60</v>
      </c>
      <c r="K17" s="19" t="s">
        <v>1572</v>
      </c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</row>
    <row r="18" spans="1:33">
      <c r="A18" s="11"/>
      <c r="B18" s="3"/>
      <c r="C18" s="3"/>
      <c r="D18" s="136" t="s">
        <v>1573</v>
      </c>
      <c r="E18" s="11" t="s">
        <v>1546</v>
      </c>
      <c r="F18" s="112">
        <v>380</v>
      </c>
      <c r="G18" s="112">
        <v>40</v>
      </c>
      <c r="H18" s="3"/>
      <c r="I18" s="112">
        <v>345</v>
      </c>
      <c r="J18" s="112">
        <v>10</v>
      </c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</row>
    <row r="19" spans="1:33">
      <c r="A19" s="11"/>
      <c r="B19" s="3"/>
      <c r="C19" s="3"/>
      <c r="D19" s="3"/>
      <c r="E19" s="11" t="s">
        <v>1574</v>
      </c>
      <c r="F19" s="112">
        <v>420</v>
      </c>
      <c r="G19" s="112">
        <v>40</v>
      </c>
      <c r="H19" s="3"/>
      <c r="I19" s="112">
        <v>355</v>
      </c>
      <c r="J19" s="112">
        <v>20</v>
      </c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</row>
    <row r="20" spans="1:33">
      <c r="A20" s="11"/>
      <c r="B20" s="3"/>
      <c r="C20" s="3"/>
      <c r="D20" s="3"/>
      <c r="E20" s="11" t="s">
        <v>1546</v>
      </c>
      <c r="F20" s="112">
        <v>460</v>
      </c>
      <c r="G20" s="112">
        <v>40</v>
      </c>
      <c r="H20" s="3"/>
      <c r="I20" s="112">
        <v>375</v>
      </c>
      <c r="J20" s="112">
        <v>20</v>
      </c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</row>
    <row r="21" spans="1:33">
      <c r="A21" s="11"/>
      <c r="B21" s="3"/>
      <c r="C21" s="3"/>
      <c r="D21" s="3"/>
      <c r="E21" s="11" t="s">
        <v>1575</v>
      </c>
      <c r="F21" s="112">
        <v>500</v>
      </c>
      <c r="G21" s="112">
        <v>40</v>
      </c>
      <c r="H21" s="3"/>
      <c r="I21" s="112">
        <v>395</v>
      </c>
      <c r="J21" s="112">
        <v>20</v>
      </c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</row>
    <row r="22" spans="1:33">
      <c r="A22" s="11"/>
      <c r="B22" s="3"/>
      <c r="C22" s="3"/>
      <c r="D22" s="3"/>
      <c r="E22" s="11" t="s">
        <v>1546</v>
      </c>
      <c r="F22" s="112">
        <v>540</v>
      </c>
      <c r="G22" s="112">
        <v>40</v>
      </c>
      <c r="H22" s="3"/>
      <c r="I22" s="112">
        <v>415</v>
      </c>
      <c r="J22" s="112">
        <v>30</v>
      </c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</row>
    <row r="23" spans="1:33">
      <c r="A23" s="11"/>
      <c r="B23" s="3"/>
      <c r="C23" s="3"/>
      <c r="D23" s="3"/>
      <c r="E23" s="19" t="s">
        <v>1576</v>
      </c>
      <c r="F23" s="137">
        <v>580</v>
      </c>
      <c r="G23" s="137">
        <v>40</v>
      </c>
      <c r="H23" s="3"/>
      <c r="I23" s="137">
        <v>445</v>
      </c>
      <c r="J23" s="137">
        <v>60</v>
      </c>
      <c r="K23" s="19" t="s">
        <v>1577</v>
      </c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  <c r="AC23" s="3"/>
      <c r="AD23" s="3"/>
      <c r="AE23" s="3"/>
      <c r="AF23" s="3"/>
      <c r="AG23" s="3"/>
    </row>
    <row r="24" spans="1:33">
      <c r="A24" s="11"/>
      <c r="B24" s="3"/>
      <c r="C24" s="3"/>
      <c r="D24" s="136" t="s">
        <v>1578</v>
      </c>
      <c r="E24" s="3"/>
      <c r="F24" s="3"/>
      <c r="G24" s="3"/>
      <c r="H24" s="3"/>
      <c r="I24" s="112">
        <v>505</v>
      </c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  <c r="AC24" s="3"/>
      <c r="AD24" s="3"/>
      <c r="AE24" s="3"/>
      <c r="AF24" s="3"/>
      <c r="AG24" s="3"/>
    </row>
    <row r="25" spans="1:33">
      <c r="A25" s="3"/>
      <c r="B25" s="3"/>
      <c r="C25" s="3"/>
      <c r="D25" s="3"/>
      <c r="E25" s="3"/>
      <c r="F25" s="3"/>
      <c r="G25" s="3"/>
      <c r="H25" s="3"/>
      <c r="I25" s="3"/>
      <c r="J25" s="61"/>
      <c r="K25" s="61"/>
      <c r="L25" s="61"/>
      <c r="M25" s="61"/>
      <c r="N25" s="61"/>
      <c r="O25" s="61"/>
      <c r="P25" s="61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/>
      <c r="AD25" s="3"/>
      <c r="AE25" s="3"/>
      <c r="AF25" s="3"/>
      <c r="AG25" s="3"/>
    </row>
    <row r="26" spans="1:33">
      <c r="A26" s="3"/>
      <c r="B26" s="3"/>
      <c r="C26" s="3"/>
      <c r="D26" s="3"/>
      <c r="E26" s="3"/>
      <c r="F26" s="3"/>
      <c r="G26" s="3"/>
      <c r="H26" s="3"/>
      <c r="I26" s="3"/>
      <c r="J26" s="61"/>
      <c r="K26" s="61"/>
      <c r="L26" s="61"/>
      <c r="M26" s="61"/>
      <c r="N26" s="61"/>
      <c r="O26" s="61"/>
      <c r="P26" s="61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/>
    </row>
    <row r="27" customHeight="1" spans="1:33">
      <c r="A27" s="11" t="s">
        <v>1579</v>
      </c>
      <c r="B27" s="3"/>
      <c r="C27" s="3"/>
      <c r="D27" s="11" t="s">
        <v>227</v>
      </c>
      <c r="E27" s="3"/>
      <c r="F27" s="3"/>
      <c r="G27" s="3"/>
      <c r="H27" s="3"/>
      <c r="I27" s="3"/>
      <c r="J27" s="3"/>
      <c r="K27" s="3"/>
      <c r="L27" s="3"/>
      <c r="M27" s="61"/>
      <c r="N27" s="61"/>
      <c r="O27" s="61"/>
      <c r="P27" s="61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</row>
    <row r="28" spans="1:33">
      <c r="A28" s="11"/>
      <c r="B28" s="3"/>
      <c r="C28" s="3"/>
      <c r="D28" s="138" t="s">
        <v>1580</v>
      </c>
      <c r="E28" s="138" t="s">
        <v>229</v>
      </c>
      <c r="F28" s="138" t="s">
        <v>230</v>
      </c>
      <c r="G28" s="138" t="s">
        <v>231</v>
      </c>
      <c r="H28" s="138" t="s">
        <v>232</v>
      </c>
      <c r="I28" s="138" t="s">
        <v>233</v>
      </c>
      <c r="J28" s="138" t="s">
        <v>234</v>
      </c>
      <c r="K28" s="138" t="s">
        <v>235</v>
      </c>
      <c r="L28" s="138" t="s">
        <v>236</v>
      </c>
      <c r="M28" s="61"/>
      <c r="N28" s="61"/>
      <c r="O28" s="61"/>
      <c r="P28" s="61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</row>
    <row r="29" spans="1:33">
      <c r="A29" s="11"/>
      <c r="B29" s="3"/>
      <c r="C29" s="11" t="s">
        <v>237</v>
      </c>
      <c r="D29" s="139">
        <v>1</v>
      </c>
      <c r="E29" s="139">
        <v>1</v>
      </c>
      <c r="F29" s="140">
        <v>0.7</v>
      </c>
      <c r="G29" s="139">
        <v>0.5</v>
      </c>
      <c r="H29" s="139">
        <v>0.35</v>
      </c>
      <c r="I29" s="139">
        <v>0.25</v>
      </c>
      <c r="J29" s="139">
        <v>0.2</v>
      </c>
      <c r="K29" s="139">
        <v>0.15</v>
      </c>
      <c r="L29" s="139">
        <v>0.1</v>
      </c>
      <c r="M29" s="61"/>
      <c r="N29" s="61"/>
      <c r="O29" s="61"/>
      <c r="P29" s="61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</row>
    <row r="30" spans="1:33">
      <c r="A30" s="11"/>
      <c r="B30" s="3"/>
      <c r="C30" s="11" t="s">
        <v>228</v>
      </c>
      <c r="D30" s="141"/>
      <c r="E30" s="141"/>
      <c r="F30" s="140">
        <v>0.25</v>
      </c>
      <c r="G30" s="139">
        <v>0.35</v>
      </c>
      <c r="H30" s="139">
        <v>0.35</v>
      </c>
      <c r="I30" s="139">
        <v>0.35</v>
      </c>
      <c r="J30" s="139">
        <v>0.3</v>
      </c>
      <c r="K30" s="139">
        <v>0.2</v>
      </c>
      <c r="L30" s="139">
        <v>0.15</v>
      </c>
      <c r="M30" s="61"/>
      <c r="N30" s="61"/>
      <c r="O30" s="61"/>
      <c r="P30" s="61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</row>
    <row r="31" spans="1:33">
      <c r="A31" s="11"/>
      <c r="B31" s="3"/>
      <c r="C31" s="11" t="s">
        <v>229</v>
      </c>
      <c r="D31" s="141"/>
      <c r="E31" s="141"/>
      <c r="F31" s="140">
        <v>0.05</v>
      </c>
      <c r="G31" s="139">
        <v>0.15</v>
      </c>
      <c r="H31" s="139">
        <v>0.25</v>
      </c>
      <c r="I31" s="139">
        <v>0.3</v>
      </c>
      <c r="J31" s="139">
        <v>0.35</v>
      </c>
      <c r="K31" s="139">
        <v>0.4</v>
      </c>
      <c r="L31" s="139">
        <v>0.37</v>
      </c>
      <c r="M31" s="61"/>
      <c r="N31" s="61"/>
      <c r="O31" s="61"/>
      <c r="P31" s="61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</row>
    <row r="32" spans="1:33">
      <c r="A32" s="11"/>
      <c r="B32" s="3"/>
      <c r="C32" s="11" t="s">
        <v>238</v>
      </c>
      <c r="D32" s="141"/>
      <c r="E32" s="141"/>
      <c r="F32" s="140"/>
      <c r="G32" s="141"/>
      <c r="H32" s="139">
        <v>0.05</v>
      </c>
      <c r="I32" s="139">
        <v>0.1</v>
      </c>
      <c r="J32" s="139">
        <v>0.15</v>
      </c>
      <c r="K32" s="139">
        <v>0.25</v>
      </c>
      <c r="L32" s="139">
        <v>0.38</v>
      </c>
      <c r="M32" s="61"/>
      <c r="N32" s="61"/>
      <c r="O32" s="61"/>
      <c r="P32" s="61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</row>
    <row r="33" spans="1:33">
      <c r="A33" s="11"/>
      <c r="B33" s="3"/>
      <c r="C33" s="3"/>
      <c r="D33" s="141"/>
      <c r="E33" s="141"/>
      <c r="F33" s="141"/>
      <c r="G33" s="141"/>
      <c r="H33" s="141"/>
      <c r="I33" s="141"/>
      <c r="J33" s="141"/>
      <c r="K33" s="141"/>
      <c r="L33" s="141"/>
      <c r="M33" s="61"/>
      <c r="N33" s="61"/>
      <c r="O33" s="61"/>
      <c r="P33" s="61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</row>
    <row r="34" spans="1:33">
      <c r="A34" s="11"/>
      <c r="B34" s="3"/>
      <c r="C34" s="90"/>
      <c r="D34" s="87" t="s">
        <v>1581</v>
      </c>
      <c r="E34" s="90"/>
      <c r="F34" s="90"/>
      <c r="G34" s="90"/>
      <c r="H34" s="90"/>
      <c r="I34" s="90"/>
      <c r="J34" s="90"/>
      <c r="K34" s="90"/>
      <c r="L34" s="90"/>
      <c r="M34" s="61"/>
      <c r="N34" s="61"/>
      <c r="O34" s="61"/>
      <c r="P34" s="61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</row>
    <row r="35" spans="1:33">
      <c r="A35" s="11"/>
      <c r="B35" s="3"/>
      <c r="C35" s="90"/>
      <c r="D35" s="142" t="s">
        <v>228</v>
      </c>
      <c r="E35" s="142" t="s">
        <v>229</v>
      </c>
      <c r="F35" s="142" t="s">
        <v>230</v>
      </c>
      <c r="G35" s="142" t="s">
        <v>231</v>
      </c>
      <c r="H35" s="142" t="s">
        <v>232</v>
      </c>
      <c r="I35" s="142" t="s">
        <v>233</v>
      </c>
      <c r="J35" s="142" t="s">
        <v>234</v>
      </c>
      <c r="K35" s="142" t="s">
        <v>235</v>
      </c>
      <c r="L35" s="142" t="s">
        <v>236</v>
      </c>
      <c r="M35" s="61"/>
      <c r="N35" s="61"/>
      <c r="O35" s="61"/>
      <c r="P35" s="61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</row>
    <row r="36" spans="1:33">
      <c r="A36" s="11"/>
      <c r="B36" s="3"/>
      <c r="C36" s="87" t="s">
        <v>237</v>
      </c>
      <c r="D36" s="143">
        <v>0.7</v>
      </c>
      <c r="E36" s="144">
        <v>0.5</v>
      </c>
      <c r="F36" s="144">
        <v>0.35</v>
      </c>
      <c r="G36" s="144">
        <v>0.25</v>
      </c>
      <c r="H36" s="144">
        <v>0.2</v>
      </c>
      <c r="I36" s="144">
        <v>0.15</v>
      </c>
      <c r="J36" s="144">
        <v>0.1</v>
      </c>
      <c r="K36" s="144">
        <v>0.1</v>
      </c>
      <c r="L36" s="144">
        <v>0.1</v>
      </c>
      <c r="M36" s="61"/>
      <c r="N36" s="61"/>
      <c r="O36" s="61"/>
      <c r="P36" s="61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</row>
    <row r="37" spans="1:33">
      <c r="A37" s="11"/>
      <c r="B37" s="3"/>
      <c r="C37" s="87" t="s">
        <v>228</v>
      </c>
      <c r="D37" s="143">
        <v>0.25</v>
      </c>
      <c r="E37" s="144">
        <v>0.35</v>
      </c>
      <c r="F37" s="144">
        <v>0.35</v>
      </c>
      <c r="G37" s="144">
        <v>0.35</v>
      </c>
      <c r="H37" s="144">
        <v>0.3</v>
      </c>
      <c r="I37" s="144">
        <v>0.2</v>
      </c>
      <c r="J37" s="144">
        <v>0.15</v>
      </c>
      <c r="K37" s="144">
        <v>0.15</v>
      </c>
      <c r="L37" s="144">
        <v>0.15</v>
      </c>
      <c r="M37" s="61"/>
      <c r="N37" s="61"/>
      <c r="O37" s="61"/>
      <c r="P37" s="61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</row>
    <row r="38" spans="1:33">
      <c r="A38" s="11"/>
      <c r="B38" s="3"/>
      <c r="C38" s="87" t="s">
        <v>229</v>
      </c>
      <c r="D38" s="143">
        <v>0.05</v>
      </c>
      <c r="E38" s="144">
        <v>0.15</v>
      </c>
      <c r="F38" s="144">
        <v>0.25</v>
      </c>
      <c r="G38" s="144">
        <v>0.3</v>
      </c>
      <c r="H38" s="144">
        <v>0.35</v>
      </c>
      <c r="I38" s="144">
        <v>0.4</v>
      </c>
      <c r="J38" s="144">
        <v>0.37</v>
      </c>
      <c r="K38" s="144">
        <v>0.37</v>
      </c>
      <c r="L38" s="144">
        <v>0.37</v>
      </c>
      <c r="M38" s="61"/>
      <c r="N38" s="61"/>
      <c r="O38" s="61"/>
      <c r="P38" s="61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</row>
    <row r="39" spans="1:33">
      <c r="A39" s="11"/>
      <c r="B39" s="3"/>
      <c r="C39" s="87" t="s">
        <v>238</v>
      </c>
      <c r="D39" s="143"/>
      <c r="E39" s="145"/>
      <c r="F39" s="144">
        <v>0.05</v>
      </c>
      <c r="G39" s="144">
        <v>0.1</v>
      </c>
      <c r="H39" s="144">
        <v>0.15</v>
      </c>
      <c r="I39" s="144">
        <v>0.25</v>
      </c>
      <c r="J39" s="144">
        <v>0.38</v>
      </c>
      <c r="K39" s="144">
        <v>0.38</v>
      </c>
      <c r="L39" s="144">
        <v>0.38</v>
      </c>
      <c r="M39" s="61"/>
      <c r="N39" s="61"/>
      <c r="O39" s="61"/>
      <c r="P39" s="61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</row>
    <row r="40" spans="1:33">
      <c r="A40" s="3"/>
      <c r="B40" s="3"/>
      <c r="C40" s="3"/>
      <c r="D40" s="3"/>
      <c r="E40" s="3"/>
      <c r="F40" s="3"/>
      <c r="G40" s="3"/>
      <c r="H40" s="3"/>
      <c r="I40" s="3"/>
      <c r="J40" s="61"/>
      <c r="K40" s="61"/>
      <c r="L40" s="61"/>
      <c r="M40" s="61"/>
      <c r="N40" s="61"/>
      <c r="O40" s="61"/>
      <c r="P40" s="61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</row>
    <row r="41" spans="1:33">
      <c r="A41" s="3"/>
      <c r="B41" s="3"/>
      <c r="C41" s="3"/>
      <c r="D41" s="3"/>
      <c r="E41" s="3"/>
      <c r="F41" s="3"/>
      <c r="G41" s="3"/>
      <c r="H41" s="3"/>
      <c r="I41" s="3"/>
      <c r="J41" s="61"/>
      <c r="K41" s="61"/>
      <c r="L41" s="61"/>
      <c r="M41" s="61"/>
      <c r="N41" s="61"/>
      <c r="O41" s="61"/>
      <c r="P41" s="61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</row>
    <row r="42" customHeight="1" spans="1:33">
      <c r="A42" s="11" t="s">
        <v>1582</v>
      </c>
      <c r="B42" s="3"/>
      <c r="C42" s="3"/>
      <c r="D42" s="3"/>
      <c r="E42" s="3"/>
      <c r="F42" s="3"/>
      <c r="G42" s="3"/>
      <c r="H42" s="3"/>
      <c r="I42" s="3"/>
      <c r="J42" s="61"/>
      <c r="K42" s="61"/>
      <c r="L42" s="61"/>
      <c r="M42" s="61"/>
      <c r="N42" s="61"/>
      <c r="O42" s="61"/>
      <c r="P42" s="61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</row>
    <row r="43" spans="1:33">
      <c r="A43" s="11"/>
      <c r="B43" s="3"/>
      <c r="C43" s="78" t="s">
        <v>836</v>
      </c>
      <c r="D43" s="112">
        <v>1</v>
      </c>
      <c r="E43" s="3"/>
      <c r="F43" s="78" t="s">
        <v>837</v>
      </c>
      <c r="G43" s="112">
        <v>1</v>
      </c>
      <c r="H43" s="3"/>
      <c r="I43" s="78" t="s">
        <v>838</v>
      </c>
      <c r="J43" s="112">
        <v>1</v>
      </c>
      <c r="K43" s="61"/>
      <c r="L43" s="61"/>
      <c r="M43" s="61"/>
      <c r="N43" s="61"/>
      <c r="O43" s="61"/>
      <c r="P43" s="61"/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</row>
    <row r="44" spans="1:33">
      <c r="A44" s="11"/>
      <c r="B44" s="3"/>
      <c r="C44" s="78" t="s">
        <v>844</v>
      </c>
      <c r="D44" s="112">
        <v>1</v>
      </c>
      <c r="E44" s="3"/>
      <c r="F44" s="78" t="s">
        <v>1150</v>
      </c>
      <c r="G44" s="112">
        <v>1</v>
      </c>
      <c r="H44" s="3"/>
      <c r="I44" s="78" t="s">
        <v>1583</v>
      </c>
      <c r="J44" s="112">
        <v>1</v>
      </c>
      <c r="K44" s="61"/>
      <c r="L44" s="61"/>
      <c r="M44" s="61"/>
      <c r="N44" s="61"/>
      <c r="O44" s="61"/>
      <c r="P44" s="61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</row>
    <row r="45" spans="1:33">
      <c r="A45" s="11"/>
      <c r="B45" s="3"/>
      <c r="C45" s="3"/>
      <c r="D45" s="3"/>
      <c r="E45" s="3"/>
      <c r="F45" s="146" t="s">
        <v>841</v>
      </c>
      <c r="G45" s="147">
        <v>1</v>
      </c>
      <c r="H45" s="3"/>
      <c r="I45" s="78" t="s">
        <v>1242</v>
      </c>
      <c r="J45" s="112">
        <v>1</v>
      </c>
      <c r="K45" s="61"/>
      <c r="L45" s="61"/>
      <c r="M45" s="61"/>
      <c r="N45" s="61"/>
      <c r="O45" s="61"/>
      <c r="P45" s="61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</row>
    <row r="46" spans="1:33">
      <c r="A46" s="11"/>
      <c r="B46" s="3"/>
      <c r="C46" s="3"/>
      <c r="D46" s="3"/>
      <c r="E46" s="3"/>
      <c r="F46" s="3"/>
      <c r="G46" s="3"/>
      <c r="H46" s="3"/>
      <c r="I46" s="78" t="s">
        <v>1584</v>
      </c>
      <c r="J46" s="112">
        <v>1</v>
      </c>
      <c r="K46" s="61"/>
      <c r="L46" s="61"/>
      <c r="M46" s="61"/>
      <c r="N46" s="61"/>
      <c r="O46" s="61"/>
      <c r="P46" s="61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/>
    </row>
    <row r="47" spans="1:33">
      <c r="A47" s="11"/>
      <c r="B47" s="3"/>
      <c r="C47" s="3"/>
      <c r="D47" s="3"/>
      <c r="E47" s="3"/>
      <c r="F47" s="3"/>
      <c r="G47" s="3"/>
      <c r="H47" s="3"/>
      <c r="I47" s="3"/>
      <c r="J47" s="61"/>
      <c r="K47" s="61"/>
      <c r="L47" s="61"/>
      <c r="M47" s="61"/>
      <c r="N47" s="61"/>
      <c r="O47" s="61"/>
      <c r="P47" s="61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  <c r="AC47" s="3"/>
      <c r="AD47" s="3"/>
      <c r="AE47" s="3"/>
      <c r="AF47" s="3"/>
      <c r="AG47" s="3"/>
    </row>
    <row r="48" spans="1:33">
      <c r="A48" s="9"/>
      <c r="B48" s="70" t="s">
        <v>1585</v>
      </c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  <c r="AA48" s="9"/>
      <c r="AB48" s="9"/>
      <c r="AC48" s="9"/>
      <c r="AD48" s="9"/>
      <c r="AE48" s="9"/>
      <c r="AF48" s="9"/>
      <c r="AG48" s="9"/>
    </row>
    <row r="49" spans="1:33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</row>
    <row r="50" spans="1:33">
      <c r="A50" s="90"/>
      <c r="B50" s="87" t="s">
        <v>1586</v>
      </c>
      <c r="C50" s="90"/>
      <c r="D50" s="87" t="s">
        <v>16</v>
      </c>
      <c r="E50" s="87" t="s">
        <v>6</v>
      </c>
      <c r="F50" s="87" t="s">
        <v>655</v>
      </c>
      <c r="G50" s="87" t="s">
        <v>1546</v>
      </c>
      <c r="H50" s="87" t="s">
        <v>364</v>
      </c>
      <c r="I50" s="90"/>
      <c r="J50" s="90"/>
      <c r="K50" s="90"/>
      <c r="L50" s="90"/>
      <c r="M50" s="90"/>
      <c r="N50" s="90"/>
      <c r="O50" s="90"/>
      <c r="P50" s="90"/>
      <c r="Q50" s="90"/>
      <c r="R50" s="90"/>
      <c r="S50" s="90"/>
      <c r="T50" s="90"/>
      <c r="U50" s="90"/>
      <c r="V50" s="90"/>
      <c r="W50" s="90"/>
      <c r="X50" s="90"/>
      <c r="Y50" s="90"/>
      <c r="Z50" s="90"/>
      <c r="AA50" s="90"/>
      <c r="AB50" s="90"/>
      <c r="AC50" s="90"/>
      <c r="AD50" s="90"/>
      <c r="AE50" s="90"/>
      <c r="AF50" s="90"/>
      <c r="AG50" s="90"/>
    </row>
    <row r="51" spans="1:33">
      <c r="A51" s="3"/>
      <c r="B51" s="11" t="s">
        <v>757</v>
      </c>
      <c r="C51" s="3"/>
      <c r="D51" s="11" t="s">
        <v>1587</v>
      </c>
      <c r="E51" s="11" t="s">
        <v>758</v>
      </c>
      <c r="F51" s="11" t="s">
        <v>770</v>
      </c>
      <c r="G51" s="11" t="s">
        <v>1588</v>
      </c>
      <c r="H51" s="11" t="s">
        <v>764</v>
      </c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</row>
    <row r="52" spans="1:33">
      <c r="A52" s="3"/>
      <c r="B52" s="3"/>
      <c r="C52" s="3"/>
      <c r="D52" s="3"/>
      <c r="E52" s="11" t="s">
        <v>766</v>
      </c>
      <c r="F52" s="11" t="s">
        <v>763</v>
      </c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</row>
    <row r="53" spans="1:33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</row>
    <row r="54" spans="1:33">
      <c r="A54" s="3"/>
      <c r="B54" s="11" t="s">
        <v>786</v>
      </c>
      <c r="C54" s="3"/>
      <c r="D54" s="3"/>
      <c r="E54" s="11" t="s">
        <v>681</v>
      </c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</row>
    <row r="55" spans="1:33">
      <c r="A55" s="3"/>
      <c r="B55" s="3"/>
      <c r="C55" s="3"/>
      <c r="D55" s="3"/>
      <c r="E55" s="10" t="s">
        <v>672</v>
      </c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</row>
    <row r="56" spans="1:33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</row>
    <row r="57" spans="1:33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</row>
    <row r="58" spans="1:33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</row>
    <row r="59" spans="1:33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</row>
    <row r="60" spans="1:33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</row>
    <row r="61" spans="1:33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</row>
    <row r="62" spans="1:33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</row>
    <row r="63" spans="1:33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</row>
    <row r="64" spans="1:33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</row>
    <row r="65" spans="1:33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</row>
    <row r="66" spans="1:33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</row>
    <row r="67" spans="1:33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</row>
    <row r="68" spans="1:33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</row>
    <row r="69" spans="1:33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</row>
    <row r="70" spans="1:33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</row>
    <row r="71" spans="1:33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</row>
    <row r="72" spans="1:33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</row>
    <row r="73" spans="1:33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</row>
    <row r="74" spans="1:33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</row>
    <row r="75" spans="1:33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</row>
    <row r="76" spans="1:33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</row>
    <row r="77" spans="1:33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</row>
    <row r="78" spans="1:33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</row>
    <row r="79" spans="1:33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</row>
    <row r="80" spans="1:33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</row>
    <row r="81" spans="1:33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</row>
    <row r="82" spans="1:33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</row>
    <row r="83" spans="1:33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</row>
    <row r="84" spans="1:33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</row>
    <row r="85" spans="1:33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</row>
    <row r="86" spans="1:33">
      <c r="A86" s="3"/>
      <c r="B86" s="3"/>
      <c r="C86" s="3"/>
      <c r="D86" s="135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</row>
    <row r="87" spans="1:33">
      <c r="A87" s="3"/>
      <c r="B87" s="3"/>
      <c r="C87" s="3"/>
      <c r="D87" s="135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</row>
    <row r="88" spans="1:33">
      <c r="A88" s="3"/>
      <c r="B88" s="3"/>
      <c r="C88" s="3"/>
      <c r="D88" s="135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</row>
    <row r="89" spans="1:33">
      <c r="A89" s="3"/>
      <c r="B89" s="3"/>
      <c r="C89" s="3"/>
      <c r="D89" s="135"/>
      <c r="E89" s="3"/>
      <c r="F89" s="3"/>
      <c r="G89" s="3"/>
      <c r="H89" s="3"/>
      <c r="I89" s="3"/>
      <c r="J89" s="60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</row>
    <row r="90" spans="1:33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</row>
    <row r="91" spans="1:33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</row>
    <row r="92" spans="1:33">
      <c r="A92" s="3"/>
      <c r="B92" s="3"/>
      <c r="C92" s="3"/>
      <c r="D92" s="135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</row>
    <row r="93" spans="1:33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</row>
    <row r="94" spans="1:33">
      <c r="A94" s="3"/>
      <c r="B94" s="3"/>
      <c r="C94" s="3"/>
      <c r="D94" s="135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</row>
    <row r="95" spans="1:33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</row>
    <row r="96" spans="1:33">
      <c r="A96" s="3"/>
      <c r="B96" s="3"/>
      <c r="C96" s="135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</row>
    <row r="97" spans="1:33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</row>
    <row r="98" spans="1:33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</row>
    <row r="99" spans="1:33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</row>
    <row r="100" spans="1:33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</row>
    <row r="101" spans="1:33">
      <c r="A101" s="3"/>
      <c r="B101" s="3"/>
      <c r="C101" s="3"/>
      <c r="D101" s="150"/>
      <c r="E101" s="150"/>
      <c r="F101" s="150"/>
      <c r="G101" s="150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</row>
    <row r="102" spans="1:33">
      <c r="A102" s="3"/>
      <c r="B102" s="3"/>
      <c r="C102" s="135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</row>
    <row r="103" spans="1:33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</row>
    <row r="104" spans="1:33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</row>
    <row r="105" spans="1:33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</row>
    <row r="106" spans="1:33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</row>
    <row r="107" spans="1:33">
      <c r="A107" s="3"/>
      <c r="B107" s="3"/>
      <c r="C107" s="3"/>
      <c r="D107" s="150"/>
      <c r="E107" s="150"/>
      <c r="F107" s="150"/>
      <c r="G107" s="150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</row>
    <row r="108" spans="1:33">
      <c r="A108" s="3"/>
      <c r="B108" s="3"/>
      <c r="C108" s="135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</row>
    <row r="109" spans="1:33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</row>
    <row r="110" spans="1:33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</row>
    <row r="111" spans="1:33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</row>
    <row r="112" spans="1:33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</row>
    <row r="113" spans="1:33">
      <c r="A113" s="3"/>
      <c r="B113" s="3"/>
      <c r="C113" s="3"/>
      <c r="D113" s="150"/>
      <c r="E113" s="150"/>
      <c r="F113" s="150"/>
      <c r="G113" s="150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</row>
    <row r="114" spans="1:33">
      <c r="A114" s="3"/>
      <c r="B114" s="3"/>
      <c r="C114" s="135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</row>
  </sheetData>
  <mergeCells count="4">
    <mergeCell ref="C1:L1"/>
    <mergeCell ref="A3:A24"/>
    <mergeCell ref="A27:A39"/>
    <mergeCell ref="A42:A47"/>
  </mergeCells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81"/>
  <sheetViews>
    <sheetView workbookViewId="0">
      <selection activeCell="H30" sqref="H30"/>
    </sheetView>
  </sheetViews>
  <sheetFormatPr defaultColWidth="9" defaultRowHeight="13.5"/>
  <cols>
    <col min="9" max="9" width="26.75" customWidth="1"/>
  </cols>
  <sheetData>
    <row r="1" spans="1:25">
      <c r="A1" s="117" t="s">
        <v>1546</v>
      </c>
      <c r="B1" s="118"/>
      <c r="C1" s="118"/>
      <c r="D1" s="118"/>
      <c r="E1" s="118"/>
      <c r="F1" s="118"/>
      <c r="G1" s="118"/>
      <c r="H1" s="118"/>
      <c r="I1" s="118"/>
      <c r="J1" s="118"/>
      <c r="K1" s="118"/>
      <c r="L1" s="118"/>
      <c r="M1" s="118"/>
      <c r="N1" s="118"/>
      <c r="O1" s="118"/>
      <c r="P1" s="118"/>
      <c r="Q1" s="118"/>
      <c r="R1" s="118"/>
      <c r="S1" s="118"/>
      <c r="T1" s="118"/>
      <c r="U1" s="118"/>
      <c r="V1" s="118"/>
      <c r="W1" s="118"/>
      <c r="X1" s="118"/>
      <c r="Y1" s="118"/>
    </row>
    <row r="2" spans="1:25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</row>
    <row r="3" spans="1:25">
      <c r="A3" s="87" t="s">
        <v>263</v>
      </c>
      <c r="B3" s="11" t="s">
        <v>264</v>
      </c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</row>
    <row r="4" spans="1:25">
      <c r="A4" s="3"/>
      <c r="B4" s="11" t="s">
        <v>265</v>
      </c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</row>
    <row r="5" spans="1:2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</row>
    <row r="6" spans="1:25">
      <c r="A6" s="87" t="s">
        <v>266</v>
      </c>
      <c r="B6" s="11" t="s">
        <v>267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</row>
    <row r="7" spans="1:25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</row>
    <row r="8" spans="1:25">
      <c r="A8" s="3"/>
      <c r="B8" s="11" t="s">
        <v>268</v>
      </c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</row>
    <row r="9" spans="1:25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</row>
    <row r="10" spans="1:25">
      <c r="A10" s="3"/>
      <c r="B10" s="11" t="s">
        <v>269</v>
      </c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</row>
    <row r="11" spans="1:25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</row>
    <row r="12" spans="1:25">
      <c r="A12" s="87" t="s">
        <v>1589</v>
      </c>
      <c r="B12" s="11" t="s">
        <v>1590</v>
      </c>
      <c r="C12" s="3"/>
      <c r="D12" s="3"/>
      <c r="E12" s="3"/>
      <c r="F12" s="3"/>
      <c r="G12" s="11" t="s">
        <v>1591</v>
      </c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</row>
    <row r="13" spans="1:25">
      <c r="A13" s="3"/>
      <c r="B13" s="3"/>
      <c r="C13" s="119" t="s">
        <v>1592</v>
      </c>
      <c r="D13" s="3"/>
      <c r="E13" s="3"/>
      <c r="F13" s="3"/>
      <c r="G13" s="11" t="s">
        <v>1593</v>
      </c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</row>
    <row r="14" spans="1:25">
      <c r="A14" s="3"/>
      <c r="B14" s="3"/>
      <c r="C14" s="11" t="s">
        <v>1594</v>
      </c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</row>
    <row r="15" spans="1:25">
      <c r="A15" s="3"/>
      <c r="B15" s="3"/>
      <c r="C15" s="11" t="s">
        <v>1595</v>
      </c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</row>
    <row r="16" spans="1: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</row>
    <row r="17" spans="1:25">
      <c r="A17" s="3"/>
      <c r="B17" s="3"/>
      <c r="C17" s="119" t="s">
        <v>1596</v>
      </c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</row>
    <row r="18" spans="1:25">
      <c r="A18" s="70" t="s">
        <v>227</v>
      </c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</row>
    <row r="19" spans="1:25">
      <c r="A19" s="3"/>
      <c r="B19" s="87" t="s">
        <v>270</v>
      </c>
      <c r="C19" s="11" t="s">
        <v>1597</v>
      </c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</row>
    <row r="20" spans="1:25">
      <c r="A20" s="3"/>
      <c r="B20" s="87" t="s">
        <v>278</v>
      </c>
      <c r="C20" s="11" t="s">
        <v>1597</v>
      </c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</row>
    <row r="21" spans="1:25">
      <c r="A21" s="3"/>
      <c r="B21" s="3"/>
      <c r="C21" s="11" t="s">
        <v>1598</v>
      </c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</row>
    <row r="22" spans="1:25">
      <c r="A22" s="3"/>
      <c r="B22" s="87" t="s">
        <v>293</v>
      </c>
      <c r="C22" s="11" t="s">
        <v>1597</v>
      </c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</row>
    <row r="23" spans="1:25">
      <c r="A23" s="3"/>
      <c r="B23" s="87" t="s">
        <v>363</v>
      </c>
      <c r="C23" s="11" t="s">
        <v>1597</v>
      </c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</row>
    <row r="24" spans="1:25">
      <c r="A24" s="3"/>
      <c r="B24" s="87" t="s">
        <v>303</v>
      </c>
      <c r="C24" s="11" t="s">
        <v>1597</v>
      </c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</row>
    <row r="25" spans="1: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</row>
    <row r="26" spans="1:25">
      <c r="A26" s="3"/>
      <c r="B26" s="117" t="s">
        <v>1599</v>
      </c>
      <c r="C26" s="120" t="s">
        <v>1600</v>
      </c>
      <c r="D26" s="121"/>
      <c r="E26" s="121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</row>
    <row r="27" spans="1:25">
      <c r="A27" s="3"/>
      <c r="B27" s="121"/>
      <c r="C27" s="120" t="s">
        <v>1601</v>
      </c>
      <c r="D27" s="121"/>
      <c r="E27" s="121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</row>
    <row r="28" ht="14.25" spans="1: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</row>
    <row r="29" spans="1:25">
      <c r="A29" s="3"/>
      <c r="B29" s="122" t="s">
        <v>315</v>
      </c>
      <c r="C29" s="123" t="s">
        <v>1602</v>
      </c>
      <c r="D29" s="124"/>
      <c r="E29" s="124"/>
      <c r="F29" s="124"/>
      <c r="G29" s="125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</row>
    <row r="30" spans="1:25">
      <c r="A30" s="3"/>
      <c r="B30" s="126"/>
      <c r="C30" s="11" t="s">
        <v>1603</v>
      </c>
      <c r="D30" s="3"/>
      <c r="E30" s="3"/>
      <c r="F30" s="3"/>
      <c r="G30" s="127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</row>
    <row r="31" ht="14.25" spans="1:25">
      <c r="A31" s="3"/>
      <c r="B31" s="128"/>
      <c r="C31" s="129" t="s">
        <v>1604</v>
      </c>
      <c r="D31" s="130"/>
      <c r="E31" s="130"/>
      <c r="F31" s="130"/>
      <c r="G31" s="131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</row>
    <row r="32" spans="1:25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</row>
    <row r="33" spans="1:25">
      <c r="A33" s="87" t="s">
        <v>1605</v>
      </c>
      <c r="B33" s="11" t="s">
        <v>1606</v>
      </c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</row>
    <row r="34" spans="1:25">
      <c r="A34" s="3"/>
      <c r="B34" s="11" t="s">
        <v>1607</v>
      </c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</row>
    <row r="35" spans="1:25">
      <c r="A35" s="3"/>
      <c r="B35" s="11" t="s">
        <v>1608</v>
      </c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</row>
    <row r="36" spans="1:25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</row>
    <row r="37" spans="1:25">
      <c r="A37" s="87" t="s">
        <v>1609</v>
      </c>
      <c r="B37" s="87" t="s">
        <v>270</v>
      </c>
      <c r="C37" s="11" t="s">
        <v>1610</v>
      </c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</row>
    <row r="38" spans="1:25">
      <c r="A38" s="3"/>
      <c r="B38" s="3"/>
      <c r="C38" s="132" t="s">
        <v>1611</v>
      </c>
      <c r="D38" s="3"/>
      <c r="E38" s="3"/>
      <c r="F38" s="3"/>
      <c r="G38" s="3"/>
      <c r="H38" s="11" t="s">
        <v>1612</v>
      </c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</row>
    <row r="39" spans="1:25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</row>
    <row r="40" spans="1:25">
      <c r="A40" s="3"/>
      <c r="B40" s="87" t="s">
        <v>278</v>
      </c>
      <c r="C40" s="11" t="s">
        <v>1613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</row>
    <row r="41" spans="1:25">
      <c r="A41" s="3"/>
      <c r="B41" s="3"/>
      <c r="C41" s="11" t="s">
        <v>1614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</row>
    <row r="42" spans="1:25">
      <c r="A42" s="3"/>
      <c r="B42" s="3"/>
      <c r="C42" s="11" t="s">
        <v>1615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</row>
    <row r="43" spans="1:25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</row>
    <row r="44" spans="1:25">
      <c r="A44" s="3"/>
      <c r="B44" s="87" t="s">
        <v>293</v>
      </c>
      <c r="C44" s="11" t="s">
        <v>1616</v>
      </c>
      <c r="D44" s="3"/>
      <c r="E44" s="3"/>
      <c r="F44" s="3"/>
      <c r="G44" s="3"/>
      <c r="H44" s="24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</row>
    <row r="45" spans="1:25">
      <c r="A45" s="3"/>
      <c r="B45" s="3"/>
      <c r="C45" s="11" t="s">
        <v>1617</v>
      </c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</row>
    <row r="46" spans="1:25">
      <c r="A46" s="3"/>
      <c r="B46" s="3"/>
      <c r="C46" s="3"/>
      <c r="D46" s="11" t="s">
        <v>1618</v>
      </c>
      <c r="E46" s="3"/>
      <c r="F46" s="3"/>
      <c r="G46" s="24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</row>
    <row r="47" spans="1:25">
      <c r="A47" s="3"/>
      <c r="B47" s="3"/>
      <c r="C47" s="3"/>
      <c r="D47" s="97" t="s">
        <v>1619</v>
      </c>
      <c r="E47" s="3"/>
      <c r="F47" s="3"/>
      <c r="G47" s="24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</row>
    <row r="48" spans="1:25">
      <c r="A48" s="3"/>
      <c r="B48" s="3"/>
      <c r="C48" s="3"/>
      <c r="D48" s="97" t="s">
        <v>1620</v>
      </c>
      <c r="E48" s="3"/>
      <c r="F48" s="3"/>
      <c r="G48" s="24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</row>
    <row r="49" spans="1:25">
      <c r="A49" s="3"/>
      <c r="B49" s="3"/>
      <c r="C49" s="3"/>
      <c r="D49" s="11" t="s">
        <v>1621</v>
      </c>
      <c r="E49" s="3"/>
      <c r="F49" s="3"/>
      <c r="G49" s="24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</row>
    <row r="50" spans="1:25">
      <c r="A50" s="3"/>
      <c r="B50" s="3"/>
      <c r="C50" s="3"/>
      <c r="D50" s="11" t="s">
        <v>1622</v>
      </c>
      <c r="E50" s="3"/>
      <c r="F50" s="3"/>
      <c r="G50" s="24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</row>
    <row r="51" spans="1:25">
      <c r="A51" s="3"/>
      <c r="B51" s="3"/>
      <c r="C51" s="3"/>
      <c r="D51" s="3"/>
      <c r="E51" s="3"/>
      <c r="F51" s="3"/>
      <c r="G51" s="24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</row>
    <row r="52" spans="1:25">
      <c r="A52" s="3"/>
      <c r="B52" s="3"/>
      <c r="C52" s="3"/>
      <c r="D52" s="11" t="s">
        <v>1623</v>
      </c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</row>
    <row r="53" spans="1:25">
      <c r="A53" s="3"/>
      <c r="B53" s="3"/>
      <c r="C53" s="3"/>
      <c r="D53" s="10" t="s">
        <v>1624</v>
      </c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</row>
    <row r="54" spans="1:25">
      <c r="A54" s="3"/>
      <c r="B54" s="3"/>
      <c r="C54" s="3"/>
      <c r="D54" s="3"/>
      <c r="E54" s="10" t="s">
        <v>1625</v>
      </c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</row>
    <row r="55" spans="1:25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</row>
    <row r="56" spans="1:25">
      <c r="A56" s="3"/>
      <c r="B56" s="87" t="s">
        <v>363</v>
      </c>
      <c r="C56" s="11" t="s">
        <v>1626</v>
      </c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</row>
    <row r="57" spans="1:25">
      <c r="A57" s="3"/>
      <c r="B57" s="3"/>
      <c r="C57" s="11" t="s">
        <v>1627</v>
      </c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</row>
    <row r="58" spans="1:25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</row>
    <row r="59" spans="1:25">
      <c r="A59" s="3"/>
      <c r="B59" s="87" t="s">
        <v>303</v>
      </c>
      <c r="C59" s="11" t="s">
        <v>1628</v>
      </c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</row>
    <row r="60" spans="1:25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</row>
    <row r="61" spans="1:25">
      <c r="A61" s="3"/>
      <c r="B61" s="87" t="s">
        <v>1599</v>
      </c>
      <c r="C61" s="11" t="s">
        <v>1629</v>
      </c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</row>
    <row r="62" spans="1:25">
      <c r="A62" s="3"/>
      <c r="B62" s="3"/>
      <c r="C62" s="11" t="s">
        <v>1630</v>
      </c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</row>
    <row r="63" spans="1:25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</row>
    <row r="64" spans="1:25">
      <c r="A64" s="3"/>
      <c r="B64" s="87" t="s">
        <v>315</v>
      </c>
      <c r="C64" s="11" t="s">
        <v>1631</v>
      </c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</row>
    <row r="65" spans="1:25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</row>
    <row r="66" spans="1:25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</row>
    <row r="67" spans="1:25">
      <c r="A67" s="87" t="s">
        <v>1632</v>
      </c>
      <c r="B67" s="11" t="s">
        <v>1633</v>
      </c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</row>
    <row r="68" spans="1:25">
      <c r="A68" s="3"/>
      <c r="B68" s="3"/>
      <c r="C68" s="11" t="s">
        <v>1634</v>
      </c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</row>
    <row r="69" spans="1:25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</row>
    <row r="70" spans="1:25">
      <c r="A70" s="3"/>
      <c r="B70" s="11" t="s">
        <v>1635</v>
      </c>
      <c r="C70" s="11" t="s">
        <v>1636</v>
      </c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</row>
    <row r="71" spans="1:25">
      <c r="A71" s="3"/>
      <c r="B71" s="3"/>
      <c r="C71" s="11" t="s">
        <v>1637</v>
      </c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</row>
    <row r="72" spans="1:25">
      <c r="A72" s="3"/>
      <c r="B72" s="3"/>
      <c r="C72" s="11" t="s">
        <v>1638</v>
      </c>
      <c r="D72" s="11" t="s">
        <v>1639</v>
      </c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</row>
    <row r="73" spans="1:25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</row>
    <row r="74" ht="31.5" spans="1:25">
      <c r="A74" s="3"/>
      <c r="B74" s="11" t="s">
        <v>1640</v>
      </c>
      <c r="C74" t="str">
        <f>_xlfn.DISPIMG("ID_B5D8113E93CF42EEA845F887E498D8D3",1)</f>
        <v>=DISPIMG("ID_B5D8113E93CF42EEA845F887E498D8D3",1)</v>
      </c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</row>
    <row r="75" spans="1:25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</row>
    <row r="76" ht="60" spans="1:25">
      <c r="A76" s="3"/>
      <c r="B76" s="3"/>
      <c r="C76" s="3"/>
      <c r="D76" s="3"/>
      <c r="E76" s="3"/>
      <c r="F76" s="3"/>
      <c r="G76" s="3"/>
      <c r="H76" s="23" t="s">
        <v>293</v>
      </c>
      <c r="I76" s="23" t="s">
        <v>1641</v>
      </c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</row>
    <row r="77" spans="1:25">
      <c r="A77" s="3"/>
      <c r="B77" s="3"/>
      <c r="C77" s="3"/>
      <c r="D77" s="3"/>
      <c r="E77" s="3"/>
      <c r="F77" s="3"/>
      <c r="G77" s="3"/>
      <c r="H77" s="24"/>
      <c r="I77" s="24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</row>
    <row r="78" ht="24" spans="1:25">
      <c r="A78" s="3"/>
      <c r="B78" s="3"/>
      <c r="C78" s="3"/>
      <c r="D78" s="3"/>
      <c r="E78" s="3"/>
      <c r="F78" s="3"/>
      <c r="G78" s="3"/>
      <c r="H78" s="23" t="s">
        <v>1642</v>
      </c>
      <c r="I78" s="92" t="s">
        <v>1643</v>
      </c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</row>
    <row r="79" ht="24" spans="1:25">
      <c r="A79" s="3"/>
      <c r="B79" s="3"/>
      <c r="C79" s="3"/>
      <c r="D79" s="3"/>
      <c r="E79" s="3"/>
      <c r="F79" s="3"/>
      <c r="G79" s="3"/>
      <c r="H79" s="24"/>
      <c r="I79" s="92" t="s">
        <v>1644</v>
      </c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</row>
    <row r="80" spans="1:25">
      <c r="A80" s="3"/>
      <c r="B80" s="3"/>
      <c r="C80" s="3"/>
      <c r="D80" s="3"/>
      <c r="E80" s="3"/>
      <c r="F80" s="3"/>
      <c r="G80" s="3"/>
      <c r="H80" s="24"/>
      <c r="I80" s="23" t="s">
        <v>1645</v>
      </c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</row>
    <row r="81" spans="1:25">
      <c r="A81" s="3"/>
      <c r="B81" s="3"/>
      <c r="C81" s="3"/>
      <c r="D81" s="3"/>
      <c r="E81" s="3"/>
      <c r="F81" s="3"/>
      <c r="G81" s="3"/>
      <c r="H81" s="24"/>
      <c r="I81" s="23" t="s">
        <v>1646</v>
      </c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</row>
  </sheetData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208"/>
  <sheetViews>
    <sheetView topLeftCell="A4" workbookViewId="0">
      <selection activeCell="H11" sqref="H11"/>
    </sheetView>
  </sheetViews>
  <sheetFormatPr defaultColWidth="9" defaultRowHeight="13.5"/>
  <cols>
    <col min="8" max="8" width="18.125" customWidth="1"/>
  </cols>
  <sheetData>
    <row r="1" spans="1:26">
      <c r="A1" s="60" t="s">
        <v>859</v>
      </c>
      <c r="B1" s="109" t="s">
        <v>860</v>
      </c>
      <c r="C1" s="60" t="s">
        <v>861</v>
      </c>
      <c r="D1" s="109" t="s">
        <v>862</v>
      </c>
      <c r="E1" s="110" t="s">
        <v>650</v>
      </c>
      <c r="F1" s="111" t="s">
        <v>1647</v>
      </c>
      <c r="G1" s="111" t="s">
        <v>156</v>
      </c>
      <c r="H1" s="46" t="s">
        <v>1648</v>
      </c>
      <c r="I1" s="78" t="s">
        <v>936</v>
      </c>
      <c r="J1" s="46" t="s">
        <v>937</v>
      </c>
      <c r="K1" s="110" t="s">
        <v>939</v>
      </c>
      <c r="L1" s="47"/>
      <c r="M1" s="110" t="s">
        <v>940</v>
      </c>
      <c r="N1" s="111" t="s">
        <v>941</v>
      </c>
      <c r="O1" s="47"/>
      <c r="P1" s="47"/>
      <c r="Q1" s="47"/>
      <c r="R1" s="47"/>
      <c r="S1" s="47"/>
      <c r="T1" s="47"/>
      <c r="U1" s="47"/>
      <c r="V1" s="47"/>
      <c r="W1" s="47"/>
      <c r="X1" s="47"/>
      <c r="Y1" s="47"/>
      <c r="Z1" s="47"/>
    </row>
    <row r="2" ht="36" spans="1:26">
      <c r="A2" s="112">
        <v>1</v>
      </c>
      <c r="B2" s="3"/>
      <c r="C2" s="11" t="s">
        <v>1649</v>
      </c>
      <c r="D2" s="11" t="s">
        <v>1650</v>
      </c>
      <c r="E2" s="110">
        <v>1</v>
      </c>
      <c r="F2" s="112">
        <v>5</v>
      </c>
      <c r="G2" s="112">
        <v>40</v>
      </c>
      <c r="H2" s="24"/>
      <c r="I2" s="3"/>
      <c r="J2" s="24"/>
      <c r="K2" s="3"/>
      <c r="L2" s="3"/>
      <c r="M2" s="23" t="s">
        <v>1651</v>
      </c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36" spans="1:26">
      <c r="A3" s="112">
        <v>2</v>
      </c>
      <c r="B3" s="3"/>
      <c r="C3" s="11" t="s">
        <v>1652</v>
      </c>
      <c r="D3" s="11" t="s">
        <v>1650</v>
      </c>
      <c r="E3" s="110">
        <v>1</v>
      </c>
      <c r="F3" s="112">
        <v>5</v>
      </c>
      <c r="G3" s="112">
        <v>70</v>
      </c>
      <c r="H3" s="24"/>
      <c r="I3" s="3"/>
      <c r="J3" s="24"/>
      <c r="K3" s="3"/>
      <c r="L3" s="3"/>
      <c r="M3" s="23" t="s">
        <v>1651</v>
      </c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 ht="36" spans="1:26">
      <c r="A4" s="112">
        <v>3</v>
      </c>
      <c r="B4" s="3"/>
      <c r="C4" s="11" t="s">
        <v>1653</v>
      </c>
      <c r="D4" s="11" t="s">
        <v>1650</v>
      </c>
      <c r="E4" s="110">
        <v>1</v>
      </c>
      <c r="F4" s="112">
        <v>5</v>
      </c>
      <c r="G4" s="112">
        <v>100</v>
      </c>
      <c r="H4" s="24"/>
      <c r="I4" s="3"/>
      <c r="J4" s="24"/>
      <c r="K4" s="3"/>
      <c r="L4" s="3"/>
      <c r="M4" s="23" t="s">
        <v>1651</v>
      </c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 spans="1:26">
      <c r="A5" s="3"/>
      <c r="B5" s="3"/>
      <c r="C5" s="3"/>
      <c r="D5" s="11" t="s">
        <v>1650</v>
      </c>
      <c r="E5" s="110">
        <v>1</v>
      </c>
      <c r="F5" s="3">
        <v>0</v>
      </c>
      <c r="G5" s="112">
        <v>9999</v>
      </c>
      <c r="H5" s="24"/>
      <c r="I5" s="3"/>
      <c r="J5" s="24"/>
      <c r="K5" s="3"/>
      <c r="L5" s="3"/>
      <c r="M5" s="24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 spans="1:26">
      <c r="A6" s="3"/>
      <c r="B6" s="3"/>
      <c r="C6" s="3"/>
      <c r="D6" s="11" t="s">
        <v>1650</v>
      </c>
      <c r="E6" s="110">
        <v>1</v>
      </c>
      <c r="F6" s="3">
        <v>0</v>
      </c>
      <c r="G6" s="112">
        <v>9999</v>
      </c>
      <c r="H6" s="24"/>
      <c r="I6" s="3"/>
      <c r="J6" s="24"/>
      <c r="K6" s="3"/>
      <c r="L6" s="3"/>
      <c r="M6" s="24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 spans="1:26">
      <c r="A7" s="3"/>
      <c r="B7" s="3"/>
      <c r="C7" s="3"/>
      <c r="D7" s="11" t="s">
        <v>1650</v>
      </c>
      <c r="E7" s="110">
        <v>1</v>
      </c>
      <c r="F7" s="3">
        <v>0</v>
      </c>
      <c r="G7" s="112">
        <v>9999</v>
      </c>
      <c r="H7" s="24"/>
      <c r="I7" s="3"/>
      <c r="J7" s="24"/>
      <c r="K7" s="3"/>
      <c r="L7" s="3"/>
      <c r="M7" s="24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 spans="1:26">
      <c r="A8" s="3"/>
      <c r="B8" s="3"/>
      <c r="C8" s="3"/>
      <c r="D8" s="11" t="s">
        <v>1650</v>
      </c>
      <c r="E8" s="110">
        <v>1</v>
      </c>
      <c r="F8" s="3">
        <v>0</v>
      </c>
      <c r="G8" s="112">
        <v>9999</v>
      </c>
      <c r="H8" s="24"/>
      <c r="I8" s="3"/>
      <c r="J8" s="24"/>
      <c r="K8" s="3"/>
      <c r="L8" s="3"/>
      <c r="M8" s="24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 ht="24" spans="1:26">
      <c r="A9" s="112">
        <v>4</v>
      </c>
      <c r="B9" s="3"/>
      <c r="C9" s="11" t="s">
        <v>1654</v>
      </c>
      <c r="D9" s="11" t="s">
        <v>1650</v>
      </c>
      <c r="E9" s="113">
        <v>2</v>
      </c>
      <c r="F9" s="112">
        <v>20</v>
      </c>
      <c r="G9" s="112">
        <v>100</v>
      </c>
      <c r="H9" s="23" t="s">
        <v>1655</v>
      </c>
      <c r="I9" s="3"/>
      <c r="J9" s="24"/>
      <c r="K9" s="3"/>
      <c r="L9" s="3"/>
      <c r="M9" s="23" t="s">
        <v>1656</v>
      </c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 ht="72" spans="1:26">
      <c r="A10" s="112">
        <v>5</v>
      </c>
      <c r="B10" s="3"/>
      <c r="C10" s="11" t="s">
        <v>1657</v>
      </c>
      <c r="D10" s="11" t="s">
        <v>1650</v>
      </c>
      <c r="E10" s="113">
        <v>2</v>
      </c>
      <c r="F10" s="112">
        <v>30</v>
      </c>
      <c r="G10" s="112">
        <v>100</v>
      </c>
      <c r="H10" s="23" t="s">
        <v>1658</v>
      </c>
      <c r="I10" s="3"/>
      <c r="J10" s="24"/>
      <c r="K10" s="3"/>
      <c r="L10" s="3"/>
      <c r="M10" s="23" t="s">
        <v>1659</v>
      </c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 ht="48" spans="1:26">
      <c r="A11" s="112">
        <v>6</v>
      </c>
      <c r="B11" s="3"/>
      <c r="C11" s="11" t="s">
        <v>1660</v>
      </c>
      <c r="D11" s="11" t="s">
        <v>1650</v>
      </c>
      <c r="E11" s="110">
        <v>1</v>
      </c>
      <c r="F11" s="112">
        <v>10</v>
      </c>
      <c r="G11" s="112">
        <v>40</v>
      </c>
      <c r="H11" s="23" t="s">
        <v>1661</v>
      </c>
      <c r="I11" s="3"/>
      <c r="J11" s="24"/>
      <c r="K11" s="3"/>
      <c r="L11" s="3"/>
      <c r="M11" s="23" t="s">
        <v>1662</v>
      </c>
      <c r="N11" s="116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 ht="48" spans="1:26">
      <c r="A12" s="112">
        <v>7</v>
      </c>
      <c r="B12" s="3"/>
      <c r="C12" s="11" t="s">
        <v>1663</v>
      </c>
      <c r="D12" s="11" t="s">
        <v>1650</v>
      </c>
      <c r="E12" s="113">
        <v>2</v>
      </c>
      <c r="F12" s="112">
        <v>30</v>
      </c>
      <c r="G12" s="112">
        <v>100</v>
      </c>
      <c r="H12" s="23" t="s">
        <v>1664</v>
      </c>
      <c r="I12" s="3"/>
      <c r="J12" s="24"/>
      <c r="K12" s="3"/>
      <c r="L12" s="3"/>
      <c r="M12" s="23" t="s">
        <v>1665</v>
      </c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 ht="36" spans="1:26">
      <c r="A13" s="112">
        <v>8</v>
      </c>
      <c r="B13" s="3"/>
      <c r="C13" s="11" t="s">
        <v>1666</v>
      </c>
      <c r="D13" s="11" t="s">
        <v>1650</v>
      </c>
      <c r="E13" s="110">
        <v>1</v>
      </c>
      <c r="F13" s="3">
        <v>0</v>
      </c>
      <c r="G13" s="112">
        <v>70</v>
      </c>
      <c r="H13" s="23" t="s">
        <v>1667</v>
      </c>
      <c r="I13" s="3"/>
      <c r="J13" s="24"/>
      <c r="K13" s="3"/>
      <c r="L13" s="3"/>
      <c r="M13" s="23" t="s">
        <v>1668</v>
      </c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 ht="72" spans="1:26">
      <c r="A14" s="112">
        <v>9</v>
      </c>
      <c r="B14" s="3"/>
      <c r="C14" s="11" t="s">
        <v>1669</v>
      </c>
      <c r="D14" s="11" t="s">
        <v>1650</v>
      </c>
      <c r="E14" s="113">
        <v>2</v>
      </c>
      <c r="F14" s="112">
        <v>30</v>
      </c>
      <c r="G14" s="112">
        <v>100</v>
      </c>
      <c r="H14" s="23" t="s">
        <v>1670</v>
      </c>
      <c r="I14" s="3"/>
      <c r="J14" s="24"/>
      <c r="K14" s="3"/>
      <c r="L14" s="3"/>
      <c r="M14" s="23" t="s">
        <v>1671</v>
      </c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 ht="36" spans="1:26">
      <c r="A15" s="112">
        <v>10</v>
      </c>
      <c r="B15" s="3"/>
      <c r="C15" s="11" t="s">
        <v>1672</v>
      </c>
      <c r="D15" s="11" t="s">
        <v>1650</v>
      </c>
      <c r="E15" s="114" t="s">
        <v>870</v>
      </c>
      <c r="F15" s="112">
        <v>20</v>
      </c>
      <c r="G15" s="112">
        <v>70</v>
      </c>
      <c r="H15" s="23" t="s">
        <v>1673</v>
      </c>
      <c r="I15" s="3"/>
      <c r="J15" s="24"/>
      <c r="K15" s="3"/>
      <c r="L15" s="3"/>
      <c r="M15" s="23" t="s">
        <v>1674</v>
      </c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 ht="24" spans="1:26">
      <c r="A16" s="112">
        <v>11</v>
      </c>
      <c r="B16" s="3"/>
      <c r="C16" s="11" t="s">
        <v>1675</v>
      </c>
      <c r="D16" s="11" t="s">
        <v>1650</v>
      </c>
      <c r="E16" s="114" t="s">
        <v>870</v>
      </c>
      <c r="F16" s="3">
        <v>0</v>
      </c>
      <c r="G16" s="112">
        <v>40</v>
      </c>
      <c r="H16" s="23" t="s">
        <v>1676</v>
      </c>
      <c r="I16" s="3"/>
      <c r="J16" s="24"/>
      <c r="K16" s="3"/>
      <c r="L16" s="3"/>
      <c r="M16" s="23" t="s">
        <v>1677</v>
      </c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 ht="24" spans="1:26">
      <c r="A17" s="112">
        <v>12</v>
      </c>
      <c r="B17" s="3"/>
      <c r="C17" s="11" t="s">
        <v>1678</v>
      </c>
      <c r="D17" s="11" t="s">
        <v>1650</v>
      </c>
      <c r="E17" s="114" t="s">
        <v>870</v>
      </c>
      <c r="F17" s="3">
        <v>0</v>
      </c>
      <c r="G17" s="112">
        <v>40</v>
      </c>
      <c r="H17" s="23" t="s">
        <v>1679</v>
      </c>
      <c r="I17" s="11" t="s">
        <v>1120</v>
      </c>
      <c r="J17" s="24"/>
      <c r="K17" s="3"/>
      <c r="L17" s="3"/>
      <c r="M17" s="23" t="s">
        <v>1680</v>
      </c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 ht="24" spans="1:26">
      <c r="A18" s="3"/>
      <c r="B18" s="3"/>
      <c r="C18" s="11" t="s">
        <v>1681</v>
      </c>
      <c r="D18" s="11" t="s">
        <v>1650</v>
      </c>
      <c r="E18" s="110">
        <v>1</v>
      </c>
      <c r="F18" s="3">
        <v>0</v>
      </c>
      <c r="G18" s="112">
        <v>40</v>
      </c>
      <c r="H18" s="23" t="s">
        <v>1682</v>
      </c>
      <c r="I18" s="3"/>
      <c r="J18" s="24"/>
      <c r="K18" s="3"/>
      <c r="L18" s="3"/>
      <c r="M18" s="23" t="s">
        <v>1683</v>
      </c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 ht="60" spans="1:26">
      <c r="A19" s="112">
        <v>13</v>
      </c>
      <c r="B19" s="3"/>
      <c r="C19" s="11" t="s">
        <v>1684</v>
      </c>
      <c r="D19" s="11" t="s">
        <v>1650</v>
      </c>
      <c r="E19" s="115" t="s">
        <v>916</v>
      </c>
      <c r="F19" s="112">
        <v>100</v>
      </c>
      <c r="G19" s="112">
        <v>9999</v>
      </c>
      <c r="H19" s="23" t="s">
        <v>1685</v>
      </c>
      <c r="I19" s="11" t="s">
        <v>980</v>
      </c>
      <c r="J19" s="24"/>
      <c r="K19" s="3"/>
      <c r="L19" s="3"/>
      <c r="M19" s="23" t="s">
        <v>1686</v>
      </c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 ht="36" spans="1:26">
      <c r="A20" s="112">
        <v>14</v>
      </c>
      <c r="B20" s="3"/>
      <c r="C20" s="11" t="s">
        <v>1687</v>
      </c>
      <c r="D20" s="11" t="s">
        <v>1650</v>
      </c>
      <c r="E20" s="115" t="s">
        <v>916</v>
      </c>
      <c r="F20" s="112">
        <v>100</v>
      </c>
      <c r="G20" s="112">
        <v>9999</v>
      </c>
      <c r="H20" s="23" t="s">
        <v>1688</v>
      </c>
      <c r="I20" s="11" t="s">
        <v>1001</v>
      </c>
      <c r="J20" s="24"/>
      <c r="K20" s="3"/>
      <c r="L20" s="3"/>
      <c r="M20" s="23" t="s">
        <v>1689</v>
      </c>
      <c r="R20" s="3"/>
      <c r="S20" s="3"/>
      <c r="T20" s="3"/>
      <c r="U20" s="3"/>
      <c r="V20" s="3"/>
      <c r="W20" s="3"/>
      <c r="X20" s="3"/>
      <c r="Y20" s="3"/>
      <c r="Z20" s="3"/>
    </row>
    <row r="21" ht="36" spans="1:26">
      <c r="A21" s="112">
        <v>15</v>
      </c>
      <c r="B21" s="3"/>
      <c r="C21" s="11" t="s">
        <v>1690</v>
      </c>
      <c r="D21" s="11" t="s">
        <v>1650</v>
      </c>
      <c r="E21" s="115" t="s">
        <v>916</v>
      </c>
      <c r="F21" s="112">
        <v>100</v>
      </c>
      <c r="G21" s="112">
        <v>9999</v>
      </c>
      <c r="H21" s="23" t="s">
        <v>1691</v>
      </c>
      <c r="I21" s="11" t="s">
        <v>959</v>
      </c>
      <c r="J21" s="24"/>
      <c r="K21" s="3"/>
      <c r="L21" s="3"/>
      <c r="M21" s="24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 ht="84" spans="1:26">
      <c r="A22" s="112">
        <v>16</v>
      </c>
      <c r="B22" s="3"/>
      <c r="C22" s="11" t="s">
        <v>1692</v>
      </c>
      <c r="D22" s="11" t="s">
        <v>1650</v>
      </c>
      <c r="E22" s="115" t="s">
        <v>916</v>
      </c>
      <c r="F22" s="112">
        <v>100</v>
      </c>
      <c r="G22" s="112">
        <v>9999</v>
      </c>
      <c r="H22" s="23" t="s">
        <v>1693</v>
      </c>
      <c r="I22" s="3"/>
      <c r="J22" s="24"/>
      <c r="K22" s="3"/>
      <c r="L22" s="3"/>
      <c r="M22" s="23" t="s">
        <v>1694</v>
      </c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 spans="1:26">
      <c r="A23" s="3"/>
      <c r="B23" s="3"/>
      <c r="C23" s="3"/>
      <c r="D23" s="3"/>
      <c r="E23" s="3"/>
      <c r="F23" s="11"/>
      <c r="G23" s="3"/>
      <c r="H23" s="24"/>
      <c r="I23" s="3"/>
      <c r="J23" s="24"/>
      <c r="K23" s="3"/>
      <c r="L23" s="3"/>
      <c r="M23" s="24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 spans="1:26">
      <c r="A24" s="3"/>
      <c r="B24" s="3"/>
      <c r="C24" s="3"/>
      <c r="D24" s="3"/>
      <c r="E24" s="3"/>
      <c r="F24" s="3"/>
      <c r="G24" s="3"/>
      <c r="H24" s="24"/>
      <c r="I24" s="3"/>
      <c r="J24" s="24"/>
      <c r="K24" s="3"/>
      <c r="L24" s="3"/>
      <c r="M24" s="24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 spans="1:26">
      <c r="A25" s="3"/>
      <c r="B25" s="3"/>
      <c r="C25" s="3"/>
      <c r="D25" s="3"/>
      <c r="E25" s="3"/>
      <c r="F25" s="3"/>
      <c r="G25" s="3"/>
      <c r="H25" s="24"/>
      <c r="I25" s="3"/>
      <c r="J25" s="24"/>
      <c r="K25" s="3"/>
      <c r="L25" s="3"/>
      <c r="M25" s="24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 spans="1:26">
      <c r="A26" s="3"/>
      <c r="B26" s="3"/>
      <c r="C26" s="3"/>
      <c r="D26" s="3"/>
      <c r="E26" s="3"/>
      <c r="F26" s="3"/>
      <c r="G26" s="3"/>
      <c r="H26" s="24"/>
      <c r="I26" s="3"/>
      <c r="J26" s="24"/>
      <c r="K26" s="3"/>
      <c r="L26" s="3"/>
      <c r="M26" s="24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 spans="1:26">
      <c r="A27" s="3"/>
      <c r="B27" s="3"/>
      <c r="C27" s="3"/>
      <c r="D27" s="3"/>
      <c r="E27" s="3"/>
      <c r="F27" s="3"/>
      <c r="G27" s="3"/>
      <c r="H27" s="24"/>
      <c r="I27" s="3"/>
      <c r="J27" s="24"/>
      <c r="K27" s="3"/>
      <c r="L27" s="3"/>
      <c r="M27" s="24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 spans="1:26">
      <c r="A28" s="3"/>
      <c r="B28" s="3"/>
      <c r="C28" s="3"/>
      <c r="D28" s="3"/>
      <c r="E28" s="3"/>
      <c r="F28" s="3"/>
      <c r="G28" s="3"/>
      <c r="H28" s="24"/>
      <c r="I28" s="3"/>
      <c r="J28" s="24"/>
      <c r="K28" s="3"/>
      <c r="L28" s="3"/>
      <c r="M28" s="24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 spans="1:26">
      <c r="A29" s="3"/>
      <c r="B29" s="3"/>
      <c r="C29" s="3"/>
      <c r="D29" s="3"/>
      <c r="E29" s="3"/>
      <c r="F29" s="3"/>
      <c r="G29" s="3"/>
      <c r="H29" s="24"/>
      <c r="I29" s="3"/>
      <c r="J29" s="24"/>
      <c r="K29" s="3"/>
      <c r="L29" s="3"/>
      <c r="M29" s="24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 spans="1:26">
      <c r="A30" s="3"/>
      <c r="B30" s="3"/>
      <c r="C30" s="3"/>
      <c r="D30" s="3"/>
      <c r="E30" s="3"/>
      <c r="F30" s="3"/>
      <c r="G30" s="3"/>
      <c r="H30" s="24"/>
      <c r="I30" s="3"/>
      <c r="J30" s="24"/>
      <c r="K30" s="3"/>
      <c r="L30" s="3"/>
      <c r="M30" s="24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 spans="1:26">
      <c r="A31" s="3"/>
      <c r="B31" s="3"/>
      <c r="C31" s="3"/>
      <c r="D31" s="3"/>
      <c r="E31" s="3"/>
      <c r="F31" s="3"/>
      <c r="G31" s="3"/>
      <c r="H31" s="24"/>
      <c r="I31" s="3"/>
      <c r="J31" s="24"/>
      <c r="K31" s="3"/>
      <c r="L31" s="3"/>
      <c r="M31" s="24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 spans="1:26">
      <c r="A32" s="3"/>
      <c r="B32" s="3"/>
      <c r="C32" s="3"/>
      <c r="D32" s="3"/>
      <c r="E32" s="3"/>
      <c r="F32" s="3"/>
      <c r="G32" s="3"/>
      <c r="H32" s="24"/>
      <c r="I32" s="3"/>
      <c r="J32" s="24"/>
      <c r="K32" s="3"/>
      <c r="L32" s="3"/>
      <c r="M32" s="24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 spans="1:26">
      <c r="A33" s="3"/>
      <c r="B33" s="3"/>
      <c r="C33" s="3"/>
      <c r="D33" s="3"/>
      <c r="E33" s="3"/>
      <c r="F33" s="3"/>
      <c r="G33" s="3"/>
      <c r="H33" s="24"/>
      <c r="I33" s="3"/>
      <c r="J33" s="24"/>
      <c r="K33" s="3"/>
      <c r="L33" s="3"/>
      <c r="M33" s="24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 spans="1:26">
      <c r="A34" s="3"/>
      <c r="B34" s="3"/>
      <c r="C34" s="3"/>
      <c r="D34" s="3"/>
      <c r="E34" s="3"/>
      <c r="F34" s="3"/>
      <c r="G34" s="3"/>
      <c r="H34" s="24"/>
      <c r="I34" s="3"/>
      <c r="J34" s="24"/>
      <c r="K34" s="3"/>
      <c r="L34" s="3"/>
      <c r="M34" s="24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 spans="1:26">
      <c r="A35" s="3"/>
      <c r="B35" s="3"/>
      <c r="C35" s="3"/>
      <c r="D35" s="3"/>
      <c r="E35" s="3"/>
      <c r="F35" s="3"/>
      <c r="G35" s="3"/>
      <c r="H35" s="24"/>
      <c r="I35" s="3"/>
      <c r="J35" s="24"/>
      <c r="K35" s="3"/>
      <c r="L35" s="3"/>
      <c r="M35" s="24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 spans="1:26">
      <c r="A36" s="3"/>
      <c r="B36" s="3"/>
      <c r="C36" s="3"/>
      <c r="D36" s="3"/>
      <c r="E36" s="3"/>
      <c r="F36" s="3"/>
      <c r="G36" s="3"/>
      <c r="H36" s="24"/>
      <c r="I36" s="3"/>
      <c r="J36" s="24"/>
      <c r="K36" s="3"/>
      <c r="L36" s="3"/>
      <c r="M36" s="24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 spans="1:26">
      <c r="A37" s="3"/>
      <c r="B37" s="3"/>
      <c r="C37" s="3"/>
      <c r="D37" s="3"/>
      <c r="E37" s="3"/>
      <c r="F37" s="3"/>
      <c r="G37" s="3"/>
      <c r="H37" s="24"/>
      <c r="I37" s="3"/>
      <c r="J37" s="24"/>
      <c r="K37" s="3"/>
      <c r="L37" s="3"/>
      <c r="M37" s="24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 spans="1:26">
      <c r="A38" s="3"/>
      <c r="B38" s="3"/>
      <c r="C38" s="3"/>
      <c r="D38" s="3"/>
      <c r="E38" s="3"/>
      <c r="F38" s="3"/>
      <c r="G38" s="3"/>
      <c r="H38" s="24"/>
      <c r="I38" s="3"/>
      <c r="J38" s="24"/>
      <c r="K38" s="3"/>
      <c r="L38" s="3"/>
      <c r="M38" s="24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 spans="1:26">
      <c r="A39" s="3"/>
      <c r="B39" s="3"/>
      <c r="C39" s="3"/>
      <c r="D39" s="3"/>
      <c r="E39" s="3"/>
      <c r="F39" s="3"/>
      <c r="G39" s="3"/>
      <c r="H39" s="24"/>
      <c r="I39" s="3"/>
      <c r="J39" s="24"/>
      <c r="K39" s="3"/>
      <c r="L39" s="3"/>
      <c r="M39" s="24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 spans="1:26">
      <c r="A40" s="3"/>
      <c r="B40" s="3"/>
      <c r="C40" s="3"/>
      <c r="D40" s="3"/>
      <c r="E40" s="3"/>
      <c r="F40" s="3"/>
      <c r="G40" s="3"/>
      <c r="H40" s="24"/>
      <c r="I40" s="3"/>
      <c r="J40" s="24"/>
      <c r="K40" s="3"/>
      <c r="L40" s="3"/>
      <c r="M40" s="24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 spans="1:26">
      <c r="A41" s="3"/>
      <c r="B41" s="3"/>
      <c r="C41" s="3"/>
      <c r="D41" s="3"/>
      <c r="E41" s="3"/>
      <c r="F41" s="3"/>
      <c r="G41" s="3"/>
      <c r="H41" s="24"/>
      <c r="I41" s="3"/>
      <c r="J41" s="24"/>
      <c r="K41" s="3"/>
      <c r="L41" s="3"/>
      <c r="M41" s="24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 spans="1:26">
      <c r="A42" s="3"/>
      <c r="B42" s="3"/>
      <c r="C42" s="3"/>
      <c r="D42" s="3"/>
      <c r="E42" s="3"/>
      <c r="F42" s="3"/>
      <c r="G42" s="3"/>
      <c r="H42" s="24"/>
      <c r="I42" s="3"/>
      <c r="J42" s="24"/>
      <c r="K42" s="3"/>
      <c r="L42" s="3"/>
      <c r="M42" s="24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 spans="1:26">
      <c r="A43" s="3"/>
      <c r="B43" s="3"/>
      <c r="C43" s="3"/>
      <c r="D43" s="3"/>
      <c r="E43" s="3"/>
      <c r="F43" s="3"/>
      <c r="G43" s="3"/>
      <c r="H43" s="24"/>
      <c r="I43" s="3"/>
      <c r="J43" s="24"/>
      <c r="K43" s="3"/>
      <c r="L43" s="3"/>
      <c r="M43" s="24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 spans="1:26">
      <c r="A44" s="3"/>
      <c r="B44" s="3"/>
      <c r="C44" s="3"/>
      <c r="D44" s="3"/>
      <c r="E44" s="3"/>
      <c r="F44" s="3"/>
      <c r="G44" s="3"/>
      <c r="H44" s="24"/>
      <c r="I44" s="3"/>
      <c r="J44" s="24"/>
      <c r="K44" s="3"/>
      <c r="L44" s="3"/>
      <c r="M44" s="24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 spans="1:26">
      <c r="A45" s="3"/>
      <c r="B45" s="3"/>
      <c r="C45" s="3"/>
      <c r="D45" s="3"/>
      <c r="E45" s="3"/>
      <c r="F45" s="3"/>
      <c r="G45" s="3"/>
      <c r="H45" s="24"/>
      <c r="I45" s="3"/>
      <c r="J45" s="24"/>
      <c r="K45" s="3"/>
      <c r="L45" s="3"/>
      <c r="M45" s="24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 spans="1:26">
      <c r="A46" s="3"/>
      <c r="B46" s="3"/>
      <c r="C46" s="3"/>
      <c r="D46" s="3"/>
      <c r="E46" s="3"/>
      <c r="F46" s="3"/>
      <c r="G46" s="3"/>
      <c r="H46" s="24"/>
      <c r="I46" s="3"/>
      <c r="J46" s="24"/>
      <c r="K46" s="3"/>
      <c r="L46" s="3"/>
      <c r="M46" s="24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 spans="1:26">
      <c r="A47" s="3"/>
      <c r="B47" s="3"/>
      <c r="C47" s="3"/>
      <c r="D47" s="3"/>
      <c r="E47" s="3"/>
      <c r="F47" s="3"/>
      <c r="G47" s="3"/>
      <c r="H47" s="24"/>
      <c r="I47" s="3"/>
      <c r="J47" s="24"/>
      <c r="K47" s="3"/>
      <c r="L47" s="3"/>
      <c r="M47" s="24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 spans="1:26">
      <c r="A48" s="3"/>
      <c r="B48" s="3"/>
      <c r="C48" s="3"/>
      <c r="D48" s="3"/>
      <c r="E48" s="3"/>
      <c r="F48" s="3"/>
      <c r="G48" s="3"/>
      <c r="H48" s="24"/>
      <c r="I48" s="3"/>
      <c r="J48" s="24"/>
      <c r="K48" s="3"/>
      <c r="L48" s="3"/>
      <c r="M48" s="24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 spans="1:26">
      <c r="A49" s="3"/>
      <c r="B49" s="3"/>
      <c r="C49" s="3"/>
      <c r="D49" s="3"/>
      <c r="E49" s="3"/>
      <c r="F49" s="3"/>
      <c r="G49" s="3"/>
      <c r="H49" s="24"/>
      <c r="I49" s="3"/>
      <c r="J49" s="24"/>
      <c r="K49" s="3"/>
      <c r="L49" s="3"/>
      <c r="M49" s="24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 spans="1:26">
      <c r="A50" s="3"/>
      <c r="B50" s="3"/>
      <c r="C50" s="3"/>
      <c r="D50" s="3"/>
      <c r="E50" s="3"/>
      <c r="F50" s="3"/>
      <c r="G50" s="3"/>
      <c r="H50" s="24"/>
      <c r="I50" s="3"/>
      <c r="J50" s="24"/>
      <c r="K50" s="3"/>
      <c r="L50" s="3"/>
      <c r="M50" s="24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 spans="1:26">
      <c r="A51" s="3"/>
      <c r="B51" s="3"/>
      <c r="C51" s="3"/>
      <c r="D51" s="3"/>
      <c r="E51" s="3"/>
      <c r="F51" s="3"/>
      <c r="G51" s="3"/>
      <c r="H51" s="24"/>
      <c r="I51" s="3"/>
      <c r="J51" s="24"/>
      <c r="K51" s="3"/>
      <c r="L51" s="3"/>
      <c r="M51" s="24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 spans="1:26">
      <c r="A52" s="3"/>
      <c r="B52" s="3"/>
      <c r="C52" s="3"/>
      <c r="D52" s="3"/>
      <c r="E52" s="3"/>
      <c r="F52" s="3"/>
      <c r="G52" s="3"/>
      <c r="H52" s="24"/>
      <c r="I52" s="3"/>
      <c r="J52" s="24"/>
      <c r="K52" s="3"/>
      <c r="L52" s="3"/>
      <c r="M52" s="24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 spans="1:26">
      <c r="A53" s="3"/>
      <c r="B53" s="3"/>
      <c r="C53" s="3"/>
      <c r="D53" s="3"/>
      <c r="E53" s="3"/>
      <c r="F53" s="3"/>
      <c r="G53" s="3"/>
      <c r="H53" s="24"/>
      <c r="I53" s="3"/>
      <c r="J53" s="24"/>
      <c r="K53" s="3"/>
      <c r="L53" s="3"/>
      <c r="M53" s="24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 spans="1:26">
      <c r="A54" s="3"/>
      <c r="B54" s="3"/>
      <c r="C54" s="3"/>
      <c r="D54" s="3"/>
      <c r="E54" s="3"/>
      <c r="F54" s="3"/>
      <c r="G54" s="3"/>
      <c r="H54" s="24"/>
      <c r="I54" s="3"/>
      <c r="J54" s="24"/>
      <c r="K54" s="3"/>
      <c r="L54" s="3"/>
      <c r="M54" s="24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 spans="1:26">
      <c r="A55" s="3"/>
      <c r="B55" s="3"/>
      <c r="C55" s="3"/>
      <c r="D55" s="3"/>
      <c r="E55" s="3"/>
      <c r="F55" s="3"/>
      <c r="G55" s="3"/>
      <c r="H55" s="24"/>
      <c r="I55" s="3"/>
      <c r="J55" s="24"/>
      <c r="K55" s="3"/>
      <c r="L55" s="3"/>
      <c r="M55" s="24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 spans="1:26">
      <c r="A56" s="3"/>
      <c r="B56" s="3"/>
      <c r="C56" s="3"/>
      <c r="D56" s="3"/>
      <c r="E56" s="3"/>
      <c r="F56" s="3"/>
      <c r="G56" s="3"/>
      <c r="H56" s="24"/>
      <c r="I56" s="3"/>
      <c r="J56" s="24"/>
      <c r="K56" s="3"/>
      <c r="L56" s="3"/>
      <c r="M56" s="24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 spans="1:26">
      <c r="A57" s="3"/>
      <c r="B57" s="3"/>
      <c r="C57" s="3"/>
      <c r="D57" s="3"/>
      <c r="E57" s="3"/>
      <c r="F57" s="3"/>
      <c r="G57" s="3"/>
      <c r="H57" s="24"/>
      <c r="I57" s="3"/>
      <c r="J57" s="24"/>
      <c r="K57" s="3"/>
      <c r="L57" s="3"/>
      <c r="M57" s="24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 spans="1:26">
      <c r="A58" s="3"/>
      <c r="B58" s="3"/>
      <c r="C58" s="3"/>
      <c r="D58" s="3"/>
      <c r="E58" s="3"/>
      <c r="F58" s="3"/>
      <c r="G58" s="3"/>
      <c r="H58" s="24"/>
      <c r="I58" s="3"/>
      <c r="J58" s="24"/>
      <c r="K58" s="3"/>
      <c r="L58" s="3"/>
      <c r="M58" s="24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 spans="1:26">
      <c r="A59" s="3"/>
      <c r="B59" s="3"/>
      <c r="C59" s="3"/>
      <c r="D59" s="3"/>
      <c r="E59" s="3"/>
      <c r="F59" s="3"/>
      <c r="G59" s="3"/>
      <c r="H59" s="24"/>
      <c r="I59" s="3"/>
      <c r="J59" s="24"/>
      <c r="K59" s="3"/>
      <c r="L59" s="3"/>
      <c r="M59" s="24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 spans="1:26">
      <c r="A60" s="3"/>
      <c r="B60" s="3"/>
      <c r="C60" s="3"/>
      <c r="D60" s="3"/>
      <c r="E60" s="3"/>
      <c r="F60" s="3"/>
      <c r="G60" s="3"/>
      <c r="H60" s="24"/>
      <c r="I60" s="3"/>
      <c r="J60" s="24"/>
      <c r="K60" s="3"/>
      <c r="L60" s="3"/>
      <c r="M60" s="24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 spans="1:26">
      <c r="A61" s="3"/>
      <c r="B61" s="3"/>
      <c r="C61" s="3"/>
      <c r="D61" s="3"/>
      <c r="E61" s="3"/>
      <c r="F61" s="3"/>
      <c r="G61" s="3"/>
      <c r="H61" s="24"/>
      <c r="I61" s="3"/>
      <c r="J61" s="24"/>
      <c r="K61" s="3"/>
      <c r="L61" s="3"/>
      <c r="M61" s="24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 spans="1:26">
      <c r="A62" s="3"/>
      <c r="B62" s="3"/>
      <c r="C62" s="3"/>
      <c r="D62" s="3"/>
      <c r="E62" s="3"/>
      <c r="F62" s="3"/>
      <c r="G62" s="3"/>
      <c r="H62" s="24"/>
      <c r="I62" s="3"/>
      <c r="J62" s="24"/>
      <c r="K62" s="3"/>
      <c r="L62" s="3"/>
      <c r="M62" s="24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 spans="1:26">
      <c r="A63" s="3"/>
      <c r="B63" s="3"/>
      <c r="C63" s="3"/>
      <c r="D63" s="3"/>
      <c r="E63" s="3"/>
      <c r="F63" s="3"/>
      <c r="G63" s="3"/>
      <c r="H63" s="24"/>
      <c r="I63" s="3"/>
      <c r="J63" s="24"/>
      <c r="K63" s="3"/>
      <c r="L63" s="3"/>
      <c r="M63" s="24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 spans="1:26">
      <c r="A64" s="3"/>
      <c r="B64" s="3"/>
      <c r="C64" s="3"/>
      <c r="D64" s="3"/>
      <c r="E64" s="3"/>
      <c r="F64" s="3"/>
      <c r="G64" s="3"/>
      <c r="H64" s="24"/>
      <c r="I64" s="3"/>
      <c r="J64" s="24"/>
      <c r="K64" s="3"/>
      <c r="L64" s="3"/>
      <c r="M64" s="24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 spans="1:26">
      <c r="A65" s="3"/>
      <c r="B65" s="3"/>
      <c r="C65" s="3"/>
      <c r="D65" s="3"/>
      <c r="E65" s="3"/>
      <c r="F65" s="3"/>
      <c r="G65" s="3"/>
      <c r="H65" s="24"/>
      <c r="I65" s="3"/>
      <c r="J65" s="24"/>
      <c r="K65" s="3"/>
      <c r="L65" s="3"/>
      <c r="M65" s="24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 spans="1:26">
      <c r="A66" s="3"/>
      <c r="B66" s="3"/>
      <c r="C66" s="3"/>
      <c r="D66" s="3"/>
      <c r="E66" s="3"/>
      <c r="F66" s="3"/>
      <c r="G66" s="3"/>
      <c r="H66" s="24"/>
      <c r="I66" s="3"/>
      <c r="J66" s="24"/>
      <c r="K66" s="3"/>
      <c r="L66" s="3"/>
      <c r="M66" s="24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 spans="1:26">
      <c r="A67" s="3"/>
      <c r="B67" s="3"/>
      <c r="C67" s="3"/>
      <c r="D67" s="3"/>
      <c r="E67" s="3"/>
      <c r="F67" s="3"/>
      <c r="G67" s="3"/>
      <c r="H67" s="24"/>
      <c r="I67" s="3"/>
      <c r="J67" s="24"/>
      <c r="K67" s="3"/>
      <c r="L67" s="3"/>
      <c r="M67" s="24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 spans="1:26">
      <c r="A68" s="3"/>
      <c r="B68" s="3"/>
      <c r="C68" s="3"/>
      <c r="D68" s="3"/>
      <c r="E68" s="3"/>
      <c r="F68" s="3"/>
      <c r="G68" s="3"/>
      <c r="H68" s="24"/>
      <c r="I68" s="3"/>
      <c r="J68" s="24"/>
      <c r="K68" s="3"/>
      <c r="L68" s="3"/>
      <c r="M68" s="24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 spans="1:26">
      <c r="A69" s="3"/>
      <c r="B69" s="3"/>
      <c r="C69" s="3"/>
      <c r="D69" s="3"/>
      <c r="E69" s="3"/>
      <c r="F69" s="3"/>
      <c r="G69" s="3"/>
      <c r="H69" s="24"/>
      <c r="I69" s="3"/>
      <c r="J69" s="24"/>
      <c r="K69" s="3"/>
      <c r="L69" s="3"/>
      <c r="M69" s="24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 spans="1:26">
      <c r="A70" s="3"/>
      <c r="B70" s="3"/>
      <c r="C70" s="3"/>
      <c r="D70" s="3"/>
      <c r="E70" s="3"/>
      <c r="F70" s="3"/>
      <c r="G70" s="3"/>
      <c r="H70" s="24"/>
      <c r="I70" s="3"/>
      <c r="J70" s="24"/>
      <c r="K70" s="3"/>
      <c r="L70" s="3"/>
      <c r="M70" s="24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 spans="1:26">
      <c r="A71" s="3"/>
      <c r="B71" s="3"/>
      <c r="C71" s="3"/>
      <c r="D71" s="3"/>
      <c r="E71" s="3"/>
      <c r="F71" s="3"/>
      <c r="G71" s="3"/>
      <c r="H71" s="24"/>
      <c r="I71" s="3"/>
      <c r="J71" s="24"/>
      <c r="K71" s="3"/>
      <c r="L71" s="3"/>
      <c r="M71" s="24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 spans="1:26">
      <c r="A72" s="3"/>
      <c r="B72" s="3"/>
      <c r="C72" s="3"/>
      <c r="D72" s="3"/>
      <c r="E72" s="3"/>
      <c r="F72" s="3"/>
      <c r="G72" s="3"/>
      <c r="H72" s="24"/>
      <c r="I72" s="3"/>
      <c r="J72" s="24"/>
      <c r="K72" s="3"/>
      <c r="L72" s="3"/>
      <c r="M72" s="24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 spans="1:26">
      <c r="A73" s="3"/>
      <c r="B73" s="3"/>
      <c r="C73" s="3"/>
      <c r="D73" s="3"/>
      <c r="E73" s="3"/>
      <c r="F73" s="3"/>
      <c r="G73" s="3"/>
      <c r="H73" s="24"/>
      <c r="I73" s="3"/>
      <c r="J73" s="24"/>
      <c r="K73" s="3"/>
      <c r="L73" s="3"/>
      <c r="M73" s="24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 spans="1:26">
      <c r="A74" s="3"/>
      <c r="B74" s="3"/>
      <c r="C74" s="3"/>
      <c r="D74" s="3"/>
      <c r="E74" s="3"/>
      <c r="F74" s="3"/>
      <c r="G74" s="3"/>
      <c r="H74" s="24"/>
      <c r="I74" s="3"/>
      <c r="J74" s="24"/>
      <c r="K74" s="3"/>
      <c r="L74" s="3"/>
      <c r="M74" s="24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 spans="1:26">
      <c r="A75" s="3"/>
      <c r="B75" s="3"/>
      <c r="C75" s="3"/>
      <c r="D75" s="3"/>
      <c r="E75" s="3"/>
      <c r="F75" s="3"/>
      <c r="G75" s="3"/>
      <c r="H75" s="24"/>
      <c r="I75" s="3"/>
      <c r="J75" s="24"/>
      <c r="K75" s="3"/>
      <c r="L75" s="3"/>
      <c r="M75" s="24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 spans="1:26">
      <c r="A76" s="3"/>
      <c r="B76" s="3"/>
      <c r="C76" s="3"/>
      <c r="D76" s="3"/>
      <c r="E76" s="3"/>
      <c r="F76" s="3"/>
      <c r="G76" s="3"/>
      <c r="H76" s="24"/>
      <c r="I76" s="3"/>
      <c r="J76" s="24"/>
      <c r="K76" s="3"/>
      <c r="L76" s="3"/>
      <c r="M76" s="24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 spans="1:26">
      <c r="A77" s="3"/>
      <c r="B77" s="3"/>
      <c r="C77" s="3"/>
      <c r="D77" s="3"/>
      <c r="E77" s="3"/>
      <c r="F77" s="3"/>
      <c r="G77" s="3"/>
      <c r="H77" s="24"/>
      <c r="I77" s="3"/>
      <c r="J77" s="24"/>
      <c r="K77" s="3"/>
      <c r="L77" s="3"/>
      <c r="M77" s="24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 spans="1:26">
      <c r="A78" s="3"/>
      <c r="B78" s="3"/>
      <c r="C78" s="3"/>
      <c r="D78" s="3"/>
      <c r="E78" s="3"/>
      <c r="F78" s="3"/>
      <c r="G78" s="3"/>
      <c r="H78" s="24"/>
      <c r="I78" s="3"/>
      <c r="J78" s="24"/>
      <c r="K78" s="3"/>
      <c r="L78" s="3"/>
      <c r="M78" s="24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 spans="1:26">
      <c r="A79" s="3"/>
      <c r="B79" s="3"/>
      <c r="C79" s="3"/>
      <c r="D79" s="3"/>
      <c r="E79" s="3"/>
      <c r="F79" s="3"/>
      <c r="G79" s="3"/>
      <c r="H79" s="24"/>
      <c r="I79" s="3"/>
      <c r="J79" s="24"/>
      <c r="K79" s="3"/>
      <c r="L79" s="3"/>
      <c r="M79" s="24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 spans="1:26">
      <c r="A80" s="3"/>
      <c r="B80" s="3"/>
      <c r="C80" s="3"/>
      <c r="D80" s="3"/>
      <c r="E80" s="3"/>
      <c r="F80" s="3"/>
      <c r="G80" s="3"/>
      <c r="H80" s="24"/>
      <c r="I80" s="3"/>
      <c r="J80" s="24"/>
      <c r="K80" s="3"/>
      <c r="L80" s="3"/>
      <c r="M80" s="24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 spans="1:26">
      <c r="A81" s="3"/>
      <c r="B81" s="3"/>
      <c r="C81" s="3"/>
      <c r="D81" s="3"/>
      <c r="E81" s="3"/>
      <c r="F81" s="3"/>
      <c r="G81" s="3"/>
      <c r="H81" s="24"/>
      <c r="I81" s="3"/>
      <c r="J81" s="24"/>
      <c r="K81" s="3"/>
      <c r="L81" s="3"/>
      <c r="M81" s="24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 spans="1:26">
      <c r="A82" s="3"/>
      <c r="B82" s="3"/>
      <c r="C82" s="3"/>
      <c r="D82" s="3"/>
      <c r="E82" s="3"/>
      <c r="F82" s="3"/>
      <c r="G82" s="3"/>
      <c r="H82" s="24"/>
      <c r="I82" s="3"/>
      <c r="J82" s="24"/>
      <c r="K82" s="3"/>
      <c r="L82" s="3"/>
      <c r="M82" s="24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 spans="1:26">
      <c r="A83" s="3"/>
      <c r="B83" s="3"/>
      <c r="C83" s="3"/>
      <c r="D83" s="3"/>
      <c r="E83" s="3"/>
      <c r="F83" s="3"/>
      <c r="G83" s="3"/>
      <c r="H83" s="24"/>
      <c r="I83" s="3"/>
      <c r="J83" s="24"/>
      <c r="K83" s="3"/>
      <c r="L83" s="3"/>
      <c r="M83" s="24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 spans="1:26">
      <c r="A84" s="3"/>
      <c r="B84" s="3"/>
      <c r="C84" s="3"/>
      <c r="D84" s="3"/>
      <c r="E84" s="3"/>
      <c r="F84" s="3"/>
      <c r="G84" s="3"/>
      <c r="H84" s="24"/>
      <c r="I84" s="3"/>
      <c r="J84" s="24"/>
      <c r="K84" s="3"/>
      <c r="L84" s="3"/>
      <c r="M84" s="24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 spans="1:26">
      <c r="A85" s="3"/>
      <c r="B85" s="3"/>
      <c r="C85" s="3"/>
      <c r="D85" s="3"/>
      <c r="E85" s="3"/>
      <c r="F85" s="3"/>
      <c r="G85" s="3"/>
      <c r="H85" s="24"/>
      <c r="I85" s="3"/>
      <c r="J85" s="24"/>
      <c r="K85" s="3"/>
      <c r="L85" s="3"/>
      <c r="M85" s="24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 spans="1:26">
      <c r="A86" s="3"/>
      <c r="B86" s="3"/>
      <c r="C86" s="3"/>
      <c r="D86" s="3"/>
      <c r="E86" s="3"/>
      <c r="F86" s="3"/>
      <c r="G86" s="3"/>
      <c r="H86" s="24"/>
      <c r="I86" s="3"/>
      <c r="J86" s="24"/>
      <c r="K86" s="3"/>
      <c r="L86" s="3"/>
      <c r="M86" s="24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 spans="1:26">
      <c r="A87" s="3"/>
      <c r="B87" s="3"/>
      <c r="C87" s="3"/>
      <c r="D87" s="3"/>
      <c r="E87" s="3"/>
      <c r="F87" s="3"/>
      <c r="G87" s="3"/>
      <c r="H87" s="24"/>
      <c r="I87" s="3"/>
      <c r="J87" s="24"/>
      <c r="K87" s="3"/>
      <c r="L87" s="3"/>
      <c r="M87" s="24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 spans="1:26">
      <c r="A88" s="3"/>
      <c r="B88" s="3"/>
      <c r="C88" s="3"/>
      <c r="D88" s="3"/>
      <c r="E88" s="3"/>
      <c r="F88" s="3"/>
      <c r="G88" s="3"/>
      <c r="H88" s="24"/>
      <c r="I88" s="3"/>
      <c r="J88" s="24"/>
      <c r="K88" s="3"/>
      <c r="L88" s="3"/>
      <c r="M88" s="24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 spans="1:26">
      <c r="A89" s="3"/>
      <c r="B89" s="3"/>
      <c r="C89" s="3"/>
      <c r="D89" s="3"/>
      <c r="E89" s="3"/>
      <c r="F89" s="3"/>
      <c r="G89" s="3"/>
      <c r="H89" s="24"/>
      <c r="I89" s="3"/>
      <c r="J89" s="24"/>
      <c r="K89" s="3"/>
      <c r="L89" s="3"/>
      <c r="M89" s="24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 spans="1:26">
      <c r="A90" s="3"/>
      <c r="B90" s="3"/>
      <c r="C90" s="3"/>
      <c r="D90" s="3"/>
      <c r="E90" s="3"/>
      <c r="F90" s="3"/>
      <c r="G90" s="3"/>
      <c r="H90" s="24"/>
      <c r="I90" s="3"/>
      <c r="J90" s="24"/>
      <c r="K90" s="3"/>
      <c r="L90" s="3"/>
      <c r="M90" s="24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 spans="1:26">
      <c r="A91" s="3"/>
      <c r="B91" s="3"/>
      <c r="C91" s="3"/>
      <c r="D91" s="3"/>
      <c r="E91" s="3"/>
      <c r="F91" s="3"/>
      <c r="G91" s="3"/>
      <c r="H91" s="24"/>
      <c r="I91" s="3"/>
      <c r="J91" s="24"/>
      <c r="K91" s="3"/>
      <c r="L91" s="3"/>
      <c r="M91" s="24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 spans="1:26">
      <c r="A92" s="3"/>
      <c r="B92" s="3"/>
      <c r="C92" s="3"/>
      <c r="D92" s="3"/>
      <c r="E92" s="3"/>
      <c r="F92" s="3"/>
      <c r="G92" s="3"/>
      <c r="H92" s="24"/>
      <c r="I92" s="3"/>
      <c r="J92" s="24"/>
      <c r="K92" s="3"/>
      <c r="L92" s="3"/>
      <c r="M92" s="24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 spans="1:26">
      <c r="A93" s="3"/>
      <c r="B93" s="3"/>
      <c r="C93" s="3"/>
      <c r="D93" s="3"/>
      <c r="E93" s="3"/>
      <c r="F93" s="3"/>
      <c r="G93" s="3"/>
      <c r="H93" s="24"/>
      <c r="I93" s="3"/>
      <c r="J93" s="24"/>
      <c r="K93" s="3"/>
      <c r="L93" s="3"/>
      <c r="M93" s="24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 spans="1:26">
      <c r="A94" s="3"/>
      <c r="B94" s="3"/>
      <c r="C94" s="3"/>
      <c r="D94" s="3"/>
      <c r="E94" s="3"/>
      <c r="F94" s="3"/>
      <c r="G94" s="3"/>
      <c r="H94" s="24"/>
      <c r="I94" s="3"/>
      <c r="J94" s="24"/>
      <c r="K94" s="3"/>
      <c r="L94" s="3"/>
      <c r="M94" s="24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 spans="1:26">
      <c r="A95" s="3"/>
      <c r="B95" s="3"/>
      <c r="C95" s="3"/>
      <c r="D95" s="3"/>
      <c r="E95" s="3"/>
      <c r="F95" s="3"/>
      <c r="G95" s="3"/>
      <c r="H95" s="24"/>
      <c r="I95" s="3"/>
      <c r="J95" s="24"/>
      <c r="K95" s="3"/>
      <c r="L95" s="3"/>
      <c r="M95" s="24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 spans="1:26">
      <c r="A96" s="3"/>
      <c r="B96" s="3"/>
      <c r="C96" s="3"/>
      <c r="D96" s="3"/>
      <c r="E96" s="3"/>
      <c r="F96" s="3"/>
      <c r="G96" s="3"/>
      <c r="H96" s="24"/>
      <c r="I96" s="3"/>
      <c r="J96" s="24"/>
      <c r="K96" s="3"/>
      <c r="L96" s="3"/>
      <c r="M96" s="24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 spans="1:26">
      <c r="A97" s="3"/>
      <c r="B97" s="3"/>
      <c r="C97" s="3"/>
      <c r="D97" s="3"/>
      <c r="E97" s="3"/>
      <c r="F97" s="3"/>
      <c r="G97" s="3"/>
      <c r="H97" s="24"/>
      <c r="I97" s="3"/>
      <c r="J97" s="24"/>
      <c r="K97" s="3"/>
      <c r="L97" s="3"/>
      <c r="M97" s="24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 spans="1:26">
      <c r="A98" s="3"/>
      <c r="B98" s="3"/>
      <c r="C98" s="3"/>
      <c r="D98" s="3"/>
      <c r="E98" s="3"/>
      <c r="F98" s="3"/>
      <c r="G98" s="3"/>
      <c r="H98" s="24"/>
      <c r="I98" s="3"/>
      <c r="J98" s="24"/>
      <c r="K98" s="3"/>
      <c r="L98" s="3"/>
      <c r="M98" s="24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 spans="1:26">
      <c r="A99" s="3"/>
      <c r="B99" s="3"/>
      <c r="C99" s="3"/>
      <c r="D99" s="3"/>
      <c r="E99" s="3"/>
      <c r="F99" s="3"/>
      <c r="G99" s="3"/>
      <c r="H99" s="24"/>
      <c r="I99" s="3"/>
      <c r="J99" s="24"/>
      <c r="K99" s="3"/>
      <c r="L99" s="3"/>
      <c r="M99" s="24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 spans="1:26">
      <c r="A100" s="3"/>
      <c r="B100" s="3"/>
      <c r="C100" s="3"/>
      <c r="D100" s="3"/>
      <c r="E100" s="3"/>
      <c r="F100" s="3"/>
      <c r="G100" s="3"/>
      <c r="H100" s="24"/>
      <c r="I100" s="3"/>
      <c r="J100" s="24"/>
      <c r="K100" s="3"/>
      <c r="L100" s="3"/>
      <c r="M100" s="24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 spans="1:26">
      <c r="A101" s="3"/>
      <c r="B101" s="3"/>
      <c r="C101" s="3"/>
      <c r="D101" s="3"/>
      <c r="E101" s="3"/>
      <c r="F101" s="3"/>
      <c r="G101" s="3"/>
      <c r="H101" s="24"/>
      <c r="I101" s="3"/>
      <c r="J101" s="24"/>
      <c r="K101" s="3"/>
      <c r="L101" s="3"/>
      <c r="M101" s="24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 spans="1:26">
      <c r="A102" s="3"/>
      <c r="B102" s="3"/>
      <c r="C102" s="3"/>
      <c r="D102" s="3"/>
      <c r="E102" s="3"/>
      <c r="F102" s="3"/>
      <c r="G102" s="3"/>
      <c r="H102" s="24"/>
      <c r="I102" s="3"/>
      <c r="J102" s="24"/>
      <c r="K102" s="3"/>
      <c r="L102" s="3"/>
      <c r="M102" s="24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 spans="1:26">
      <c r="A103" s="3"/>
      <c r="B103" s="3"/>
      <c r="C103" s="3"/>
      <c r="D103" s="3"/>
      <c r="E103" s="3"/>
      <c r="F103" s="3"/>
      <c r="G103" s="3"/>
      <c r="H103" s="24"/>
      <c r="I103" s="3"/>
      <c r="J103" s="24"/>
      <c r="K103" s="3"/>
      <c r="L103" s="3"/>
      <c r="M103" s="24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 spans="1:26">
      <c r="A104" s="3"/>
      <c r="B104" s="3"/>
      <c r="C104" s="3"/>
      <c r="D104" s="3"/>
      <c r="E104" s="3"/>
      <c r="F104" s="3"/>
      <c r="G104" s="3"/>
      <c r="H104" s="24"/>
      <c r="I104" s="3"/>
      <c r="J104" s="24"/>
      <c r="K104" s="3"/>
      <c r="L104" s="3"/>
      <c r="M104" s="24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 spans="1:26">
      <c r="A105" s="3"/>
      <c r="B105" s="3"/>
      <c r="C105" s="3"/>
      <c r="D105" s="3"/>
      <c r="E105" s="3"/>
      <c r="F105" s="3"/>
      <c r="G105" s="3"/>
      <c r="H105" s="24"/>
      <c r="I105" s="3"/>
      <c r="J105" s="24"/>
      <c r="K105" s="3"/>
      <c r="L105" s="3"/>
      <c r="M105" s="24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 spans="1:26">
      <c r="A106" s="3"/>
      <c r="B106" s="3"/>
      <c r="C106" s="3"/>
      <c r="D106" s="3"/>
      <c r="E106" s="3"/>
      <c r="F106" s="3"/>
      <c r="G106" s="3"/>
      <c r="H106" s="24"/>
      <c r="I106" s="3"/>
      <c r="J106" s="24"/>
      <c r="K106" s="3"/>
      <c r="L106" s="3"/>
      <c r="M106" s="24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 spans="1:26">
      <c r="A107" s="3"/>
      <c r="B107" s="3"/>
      <c r="C107" s="3"/>
      <c r="D107" s="3"/>
      <c r="E107" s="3"/>
      <c r="F107" s="3"/>
      <c r="G107" s="3"/>
      <c r="H107" s="24"/>
      <c r="I107" s="3"/>
      <c r="J107" s="24"/>
      <c r="K107" s="3"/>
      <c r="L107" s="3"/>
      <c r="M107" s="24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 spans="1:26">
      <c r="A108" s="3"/>
      <c r="B108" s="3"/>
      <c r="C108" s="3"/>
      <c r="D108" s="3"/>
      <c r="E108" s="3"/>
      <c r="F108" s="3"/>
      <c r="G108" s="3"/>
      <c r="H108" s="24"/>
      <c r="I108" s="3"/>
      <c r="J108" s="24"/>
      <c r="K108" s="3"/>
      <c r="L108" s="3"/>
      <c r="M108" s="24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 spans="1:26">
      <c r="A109" s="3"/>
      <c r="B109" s="3"/>
      <c r="C109" s="3"/>
      <c r="D109" s="3"/>
      <c r="E109" s="3"/>
      <c r="F109" s="3"/>
      <c r="G109" s="3"/>
      <c r="H109" s="24"/>
      <c r="I109" s="3"/>
      <c r="J109" s="24"/>
      <c r="K109" s="3"/>
      <c r="L109" s="3"/>
      <c r="M109" s="24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 spans="1:26">
      <c r="A110" s="3"/>
      <c r="B110" s="3"/>
      <c r="C110" s="3"/>
      <c r="D110" s="3"/>
      <c r="E110" s="3"/>
      <c r="F110" s="3"/>
      <c r="G110" s="3"/>
      <c r="H110" s="24"/>
      <c r="I110" s="3"/>
      <c r="J110" s="24"/>
      <c r="K110" s="3"/>
      <c r="L110" s="3"/>
      <c r="M110" s="24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 spans="1:26">
      <c r="A111" s="3"/>
      <c r="B111" s="3"/>
      <c r="C111" s="3"/>
      <c r="D111" s="3"/>
      <c r="E111" s="3"/>
      <c r="F111" s="3"/>
      <c r="G111" s="3"/>
      <c r="H111" s="24"/>
      <c r="I111" s="3"/>
      <c r="J111" s="24"/>
      <c r="K111" s="3"/>
      <c r="L111" s="3"/>
      <c r="M111" s="24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 spans="1:26">
      <c r="A112" s="3"/>
      <c r="B112" s="3"/>
      <c r="C112" s="3"/>
      <c r="D112" s="3"/>
      <c r="E112" s="3"/>
      <c r="F112" s="3"/>
      <c r="G112" s="3"/>
      <c r="H112" s="24"/>
      <c r="I112" s="3"/>
      <c r="J112" s="24"/>
      <c r="K112" s="3"/>
      <c r="L112" s="3"/>
      <c r="M112" s="24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 spans="1:26">
      <c r="A113" s="3"/>
      <c r="B113" s="3"/>
      <c r="C113" s="3"/>
      <c r="D113" s="3"/>
      <c r="E113" s="3"/>
      <c r="F113" s="3"/>
      <c r="G113" s="3"/>
      <c r="H113" s="24"/>
      <c r="I113" s="3"/>
      <c r="J113" s="24"/>
      <c r="K113" s="3"/>
      <c r="L113" s="3"/>
      <c r="M113" s="24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 spans="1:26">
      <c r="A114" s="3"/>
      <c r="B114" s="3"/>
      <c r="C114" s="3"/>
      <c r="D114" s="3"/>
      <c r="E114" s="3"/>
      <c r="F114" s="3"/>
      <c r="G114" s="3"/>
      <c r="H114" s="24"/>
      <c r="I114" s="3"/>
      <c r="J114" s="24"/>
      <c r="K114" s="3"/>
      <c r="L114" s="3"/>
      <c r="M114" s="24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 spans="1:26">
      <c r="A115" s="3"/>
      <c r="B115" s="3"/>
      <c r="C115" s="3"/>
      <c r="D115" s="3"/>
      <c r="E115" s="3"/>
      <c r="F115" s="3"/>
      <c r="G115" s="3"/>
      <c r="H115" s="24"/>
      <c r="I115" s="3"/>
      <c r="J115" s="24"/>
      <c r="K115" s="3"/>
      <c r="L115" s="3"/>
      <c r="M115" s="24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 spans="1:26">
      <c r="A116" s="3"/>
      <c r="B116" s="3"/>
      <c r="C116" s="3"/>
      <c r="D116" s="3"/>
      <c r="E116" s="3"/>
      <c r="F116" s="3"/>
      <c r="G116" s="3"/>
      <c r="H116" s="24"/>
      <c r="I116" s="3"/>
      <c r="J116" s="24"/>
      <c r="K116" s="3"/>
      <c r="L116" s="3"/>
      <c r="M116" s="24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 spans="1:26">
      <c r="A117" s="3"/>
      <c r="B117" s="3"/>
      <c r="C117" s="3"/>
      <c r="D117" s="3"/>
      <c r="E117" s="3"/>
      <c r="F117" s="3"/>
      <c r="G117" s="3"/>
      <c r="H117" s="24"/>
      <c r="I117" s="3"/>
      <c r="J117" s="24"/>
      <c r="K117" s="3"/>
      <c r="L117" s="3"/>
      <c r="M117" s="24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 spans="1:26">
      <c r="A118" s="3"/>
      <c r="B118" s="3"/>
      <c r="C118" s="3"/>
      <c r="D118" s="3"/>
      <c r="E118" s="3"/>
      <c r="F118" s="3"/>
      <c r="G118" s="3"/>
      <c r="H118" s="24"/>
      <c r="I118" s="3"/>
      <c r="J118" s="24"/>
      <c r="K118" s="3"/>
      <c r="L118" s="3"/>
      <c r="M118" s="24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 spans="1:26">
      <c r="A119" s="3"/>
      <c r="B119" s="3"/>
      <c r="C119" s="3"/>
      <c r="D119" s="3"/>
      <c r="E119" s="3"/>
      <c r="F119" s="3"/>
      <c r="G119" s="3"/>
      <c r="H119" s="24"/>
      <c r="I119" s="3"/>
      <c r="J119" s="24"/>
      <c r="K119" s="3"/>
      <c r="L119" s="3"/>
      <c r="M119" s="24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 spans="1:26">
      <c r="A120" s="3"/>
      <c r="B120" s="3"/>
      <c r="C120" s="3"/>
      <c r="D120" s="3"/>
      <c r="E120" s="3"/>
      <c r="F120" s="3"/>
      <c r="G120" s="3"/>
      <c r="H120" s="24"/>
      <c r="I120" s="3"/>
      <c r="J120" s="24"/>
      <c r="K120" s="3"/>
      <c r="L120" s="3"/>
      <c r="M120" s="24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 spans="1:26">
      <c r="A121" s="3"/>
      <c r="B121" s="3"/>
      <c r="C121" s="3"/>
      <c r="D121" s="3"/>
      <c r="E121" s="3"/>
      <c r="F121" s="3"/>
      <c r="G121" s="3"/>
      <c r="H121" s="24"/>
      <c r="I121" s="3"/>
      <c r="J121" s="24"/>
      <c r="K121" s="3"/>
      <c r="L121" s="3"/>
      <c r="M121" s="24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 spans="1:26">
      <c r="A122" s="3"/>
      <c r="B122" s="3"/>
      <c r="C122" s="3"/>
      <c r="D122" s="3"/>
      <c r="E122" s="3"/>
      <c r="F122" s="3"/>
      <c r="G122" s="3"/>
      <c r="H122" s="24"/>
      <c r="I122" s="3"/>
      <c r="J122" s="24"/>
      <c r="K122" s="3"/>
      <c r="L122" s="3"/>
      <c r="M122" s="24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 spans="1:26">
      <c r="A123" s="3"/>
      <c r="B123" s="3"/>
      <c r="C123" s="3"/>
      <c r="D123" s="3"/>
      <c r="E123" s="3"/>
      <c r="F123" s="3"/>
      <c r="G123" s="3"/>
      <c r="H123" s="24"/>
      <c r="I123" s="3"/>
      <c r="J123" s="24"/>
      <c r="K123" s="3"/>
      <c r="L123" s="3"/>
      <c r="M123" s="24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 spans="1:26">
      <c r="A124" s="3"/>
      <c r="B124" s="3"/>
      <c r="C124" s="3"/>
      <c r="D124" s="3"/>
      <c r="E124" s="3"/>
      <c r="F124" s="3"/>
      <c r="G124" s="3"/>
      <c r="H124" s="24"/>
      <c r="I124" s="3"/>
      <c r="J124" s="24"/>
      <c r="K124" s="3"/>
      <c r="L124" s="3"/>
      <c r="M124" s="24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 spans="1:26">
      <c r="A125" s="3"/>
      <c r="B125" s="3"/>
      <c r="C125" s="3"/>
      <c r="D125" s="3"/>
      <c r="E125" s="3"/>
      <c r="F125" s="3"/>
      <c r="G125" s="3"/>
      <c r="H125" s="24"/>
      <c r="I125" s="3"/>
      <c r="J125" s="24"/>
      <c r="K125" s="3"/>
      <c r="L125" s="3"/>
      <c r="M125" s="24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 spans="1:26">
      <c r="A126" s="3"/>
      <c r="B126" s="3"/>
      <c r="C126" s="3"/>
      <c r="D126" s="3"/>
      <c r="E126" s="3"/>
      <c r="F126" s="3"/>
      <c r="G126" s="3"/>
      <c r="H126" s="24"/>
      <c r="I126" s="3"/>
      <c r="J126" s="24"/>
      <c r="K126" s="3"/>
      <c r="L126" s="3"/>
      <c r="M126" s="24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 spans="1:26">
      <c r="A127" s="3"/>
      <c r="B127" s="3"/>
      <c r="C127" s="3"/>
      <c r="D127" s="3"/>
      <c r="E127" s="3"/>
      <c r="F127" s="3"/>
      <c r="G127" s="3"/>
      <c r="H127" s="24"/>
      <c r="I127" s="3"/>
      <c r="J127" s="24"/>
      <c r="K127" s="3"/>
      <c r="L127" s="3"/>
      <c r="M127" s="24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 spans="1:26">
      <c r="A128" s="3"/>
      <c r="B128" s="3"/>
      <c r="C128" s="3"/>
      <c r="D128" s="3"/>
      <c r="E128" s="3"/>
      <c r="F128" s="3"/>
      <c r="G128" s="3"/>
      <c r="H128" s="24"/>
      <c r="I128" s="3"/>
      <c r="J128" s="24"/>
      <c r="K128" s="3"/>
      <c r="L128" s="3"/>
      <c r="M128" s="24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 spans="1:26">
      <c r="A129" s="3"/>
      <c r="B129" s="3"/>
      <c r="C129" s="3"/>
      <c r="D129" s="3"/>
      <c r="E129" s="3"/>
      <c r="F129" s="3"/>
      <c r="G129" s="3"/>
      <c r="H129" s="24"/>
      <c r="I129" s="3"/>
      <c r="J129" s="24"/>
      <c r="K129" s="3"/>
      <c r="L129" s="3"/>
      <c r="M129" s="24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 spans="1:26">
      <c r="A130" s="3"/>
      <c r="B130" s="3"/>
      <c r="C130" s="3"/>
      <c r="D130" s="3"/>
      <c r="E130" s="3"/>
      <c r="F130" s="3"/>
      <c r="G130" s="3"/>
      <c r="H130" s="24"/>
      <c r="I130" s="3"/>
      <c r="J130" s="24"/>
      <c r="K130" s="3"/>
      <c r="L130" s="3"/>
      <c r="M130" s="24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 spans="1:26">
      <c r="A131" s="3"/>
      <c r="B131" s="3"/>
      <c r="C131" s="3"/>
      <c r="D131" s="3"/>
      <c r="E131" s="3"/>
      <c r="F131" s="3"/>
      <c r="G131" s="3"/>
      <c r="H131" s="24"/>
      <c r="I131" s="3"/>
      <c r="J131" s="24"/>
      <c r="K131" s="3"/>
      <c r="L131" s="3"/>
      <c r="M131" s="24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 spans="1:26">
      <c r="A132" s="3"/>
      <c r="B132" s="3"/>
      <c r="C132" s="3"/>
      <c r="D132" s="3"/>
      <c r="E132" s="3"/>
      <c r="F132" s="3"/>
      <c r="G132" s="3"/>
      <c r="H132" s="24"/>
      <c r="I132" s="3"/>
      <c r="J132" s="24"/>
      <c r="K132" s="3"/>
      <c r="L132" s="3"/>
      <c r="M132" s="24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 spans="1:26">
      <c r="A133" s="3"/>
      <c r="B133" s="3"/>
      <c r="C133" s="3"/>
      <c r="D133" s="3"/>
      <c r="E133" s="3"/>
      <c r="F133" s="3"/>
      <c r="G133" s="3"/>
      <c r="H133" s="24"/>
      <c r="I133" s="3"/>
      <c r="J133" s="24"/>
      <c r="K133" s="3"/>
      <c r="L133" s="3"/>
      <c r="M133" s="24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 spans="1:26">
      <c r="A134" s="3"/>
      <c r="B134" s="3"/>
      <c r="C134" s="3"/>
      <c r="D134" s="3"/>
      <c r="E134" s="3"/>
      <c r="F134" s="3"/>
      <c r="G134" s="3"/>
      <c r="H134" s="24"/>
      <c r="I134" s="3"/>
      <c r="J134" s="24"/>
      <c r="K134" s="3"/>
      <c r="L134" s="3"/>
      <c r="M134" s="24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 spans="1:26">
      <c r="A135" s="3"/>
      <c r="B135" s="3"/>
      <c r="C135" s="3"/>
      <c r="D135" s="3"/>
      <c r="E135" s="3"/>
      <c r="F135" s="3"/>
      <c r="G135" s="3"/>
      <c r="H135" s="24"/>
      <c r="I135" s="3"/>
      <c r="J135" s="24"/>
      <c r="K135" s="3"/>
      <c r="L135" s="3"/>
      <c r="M135" s="24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 spans="1:26">
      <c r="A136" s="3"/>
      <c r="B136" s="3"/>
      <c r="C136" s="3"/>
      <c r="D136" s="3"/>
      <c r="E136" s="3"/>
      <c r="F136" s="3"/>
      <c r="G136" s="3"/>
      <c r="H136" s="24"/>
      <c r="I136" s="3"/>
      <c r="J136" s="24"/>
      <c r="K136" s="3"/>
      <c r="L136" s="3"/>
      <c r="M136" s="24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 spans="1:26">
      <c r="A137" s="3"/>
      <c r="B137" s="3"/>
      <c r="C137" s="3"/>
      <c r="D137" s="3"/>
      <c r="E137" s="3"/>
      <c r="F137" s="3"/>
      <c r="G137" s="3"/>
      <c r="H137" s="24"/>
      <c r="I137" s="3"/>
      <c r="J137" s="24"/>
      <c r="K137" s="3"/>
      <c r="L137" s="3"/>
      <c r="M137" s="24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 spans="1:26">
      <c r="A138" s="3"/>
      <c r="B138" s="3"/>
      <c r="C138" s="3"/>
      <c r="D138" s="3"/>
      <c r="E138" s="3"/>
      <c r="F138" s="3"/>
      <c r="G138" s="3"/>
      <c r="H138" s="24"/>
      <c r="I138" s="3"/>
      <c r="J138" s="24"/>
      <c r="K138" s="3"/>
      <c r="L138" s="3"/>
      <c r="M138" s="24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 spans="1:26">
      <c r="A139" s="3"/>
      <c r="B139" s="3"/>
      <c r="C139" s="3"/>
      <c r="D139" s="3"/>
      <c r="E139" s="3"/>
      <c r="F139" s="3"/>
      <c r="G139" s="3"/>
      <c r="H139" s="24"/>
      <c r="I139" s="3"/>
      <c r="J139" s="24"/>
      <c r="K139" s="3"/>
      <c r="L139" s="3"/>
      <c r="M139" s="24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 spans="1:26">
      <c r="A140" s="3"/>
      <c r="B140" s="3"/>
      <c r="C140" s="3"/>
      <c r="D140" s="3"/>
      <c r="E140" s="3"/>
      <c r="F140" s="3"/>
      <c r="G140" s="3"/>
      <c r="H140" s="24"/>
      <c r="I140" s="3"/>
      <c r="J140" s="24"/>
      <c r="K140" s="3"/>
      <c r="L140" s="3"/>
      <c r="M140" s="24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 spans="1:26">
      <c r="A141" s="3"/>
      <c r="B141" s="3"/>
      <c r="C141" s="3"/>
      <c r="D141" s="3"/>
      <c r="E141" s="3"/>
      <c r="F141" s="3"/>
      <c r="G141" s="3"/>
      <c r="H141" s="24"/>
      <c r="I141" s="3"/>
      <c r="J141" s="24"/>
      <c r="K141" s="3"/>
      <c r="L141" s="3"/>
      <c r="M141" s="24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 spans="1:26">
      <c r="A142" s="3"/>
      <c r="B142" s="3"/>
      <c r="C142" s="3"/>
      <c r="D142" s="3"/>
      <c r="E142" s="3"/>
      <c r="F142" s="3"/>
      <c r="G142" s="3"/>
      <c r="H142" s="24"/>
      <c r="I142" s="3"/>
      <c r="J142" s="24"/>
      <c r="K142" s="3"/>
      <c r="L142" s="3"/>
      <c r="M142" s="24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 spans="1:26">
      <c r="A143" s="3"/>
      <c r="B143" s="3"/>
      <c r="C143" s="3"/>
      <c r="D143" s="3"/>
      <c r="E143" s="3"/>
      <c r="F143" s="3"/>
      <c r="G143" s="3"/>
      <c r="H143" s="24"/>
      <c r="I143" s="3"/>
      <c r="J143" s="24"/>
      <c r="K143" s="3"/>
      <c r="L143" s="3"/>
      <c r="M143" s="24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 spans="1:26">
      <c r="A144" s="3"/>
      <c r="B144" s="3"/>
      <c r="C144" s="3"/>
      <c r="D144" s="3"/>
      <c r="E144" s="3"/>
      <c r="F144" s="3"/>
      <c r="G144" s="3"/>
      <c r="H144" s="24"/>
      <c r="I144" s="3"/>
      <c r="J144" s="24"/>
      <c r="K144" s="3"/>
      <c r="L144" s="3"/>
      <c r="M144" s="24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 spans="1:26">
      <c r="A145" s="3"/>
      <c r="B145" s="3"/>
      <c r="C145" s="3"/>
      <c r="D145" s="3"/>
      <c r="E145" s="3"/>
      <c r="F145" s="3"/>
      <c r="G145" s="3"/>
      <c r="H145" s="24"/>
      <c r="I145" s="3"/>
      <c r="J145" s="24"/>
      <c r="K145" s="3"/>
      <c r="L145" s="3"/>
      <c r="M145" s="24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 spans="1:26">
      <c r="A146" s="3"/>
      <c r="B146" s="3"/>
      <c r="C146" s="3"/>
      <c r="D146" s="3"/>
      <c r="E146" s="3"/>
      <c r="F146" s="3"/>
      <c r="G146" s="3"/>
      <c r="H146" s="24"/>
      <c r="I146" s="3"/>
      <c r="J146" s="24"/>
      <c r="K146" s="3"/>
      <c r="L146" s="3"/>
      <c r="M146" s="24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 spans="1:26">
      <c r="A147" s="3"/>
      <c r="B147" s="3"/>
      <c r="C147" s="3"/>
      <c r="D147" s="3"/>
      <c r="E147" s="3"/>
      <c r="F147" s="3"/>
      <c r="G147" s="3"/>
      <c r="H147" s="24"/>
      <c r="I147" s="3"/>
      <c r="J147" s="24"/>
      <c r="K147" s="3"/>
      <c r="L147" s="3"/>
      <c r="M147" s="24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 spans="1:26">
      <c r="A148" s="3"/>
      <c r="B148" s="3"/>
      <c r="C148" s="3"/>
      <c r="D148" s="3"/>
      <c r="E148" s="3"/>
      <c r="F148" s="3"/>
      <c r="G148" s="3"/>
      <c r="H148" s="24"/>
      <c r="I148" s="3"/>
      <c r="J148" s="24"/>
      <c r="K148" s="3"/>
      <c r="L148" s="3"/>
      <c r="M148" s="24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 spans="1:26">
      <c r="A149" s="3"/>
      <c r="B149" s="3"/>
      <c r="C149" s="3"/>
      <c r="D149" s="3"/>
      <c r="E149" s="3"/>
      <c r="F149" s="3"/>
      <c r="G149" s="3"/>
      <c r="H149" s="24"/>
      <c r="I149" s="3"/>
      <c r="J149" s="24"/>
      <c r="K149" s="3"/>
      <c r="L149" s="3"/>
      <c r="M149" s="24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 spans="1:26">
      <c r="A150" s="3"/>
      <c r="B150" s="3"/>
      <c r="C150" s="3"/>
      <c r="D150" s="3"/>
      <c r="E150" s="3"/>
      <c r="F150" s="3"/>
      <c r="G150" s="3"/>
      <c r="H150" s="24"/>
      <c r="I150" s="3"/>
      <c r="J150" s="24"/>
      <c r="K150" s="3"/>
      <c r="L150" s="3"/>
      <c r="M150" s="24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 spans="1:26">
      <c r="A151" s="3"/>
      <c r="B151" s="3"/>
      <c r="C151" s="3"/>
      <c r="D151" s="3"/>
      <c r="E151" s="3"/>
      <c r="F151" s="3"/>
      <c r="G151" s="3"/>
      <c r="H151" s="24"/>
      <c r="I151" s="3"/>
      <c r="J151" s="24"/>
      <c r="K151" s="3"/>
      <c r="L151" s="3"/>
      <c r="M151" s="24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 spans="1:26">
      <c r="A152" s="3"/>
      <c r="B152" s="3"/>
      <c r="C152" s="3"/>
      <c r="D152" s="3"/>
      <c r="E152" s="3"/>
      <c r="F152" s="3"/>
      <c r="G152" s="3"/>
      <c r="H152" s="24"/>
      <c r="I152" s="3"/>
      <c r="J152" s="24"/>
      <c r="K152" s="3"/>
      <c r="L152" s="3"/>
      <c r="M152" s="24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 spans="1:26">
      <c r="A153" s="3"/>
      <c r="B153" s="3"/>
      <c r="C153" s="3"/>
      <c r="D153" s="3"/>
      <c r="E153" s="3"/>
      <c r="F153" s="3"/>
      <c r="G153" s="3"/>
      <c r="H153" s="24"/>
      <c r="I153" s="3"/>
      <c r="J153" s="24"/>
      <c r="K153" s="3"/>
      <c r="L153" s="3"/>
      <c r="M153" s="24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 spans="1:26">
      <c r="A154" s="3"/>
      <c r="B154" s="3"/>
      <c r="C154" s="3"/>
      <c r="D154" s="3"/>
      <c r="E154" s="3"/>
      <c r="F154" s="3"/>
      <c r="G154" s="3"/>
      <c r="H154" s="24"/>
      <c r="I154" s="3"/>
      <c r="J154" s="24"/>
      <c r="K154" s="3"/>
      <c r="L154" s="3"/>
      <c r="M154" s="24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 spans="1:26">
      <c r="A155" s="3"/>
      <c r="B155" s="3"/>
      <c r="C155" s="3"/>
      <c r="D155" s="3"/>
      <c r="E155" s="3"/>
      <c r="F155" s="3"/>
      <c r="G155" s="3"/>
      <c r="H155" s="24"/>
      <c r="I155" s="3"/>
      <c r="J155" s="24"/>
      <c r="K155" s="3"/>
      <c r="L155" s="3"/>
      <c r="M155" s="24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 spans="1:26">
      <c r="A156" s="3"/>
      <c r="B156" s="3"/>
      <c r="C156" s="3"/>
      <c r="D156" s="3"/>
      <c r="E156" s="3"/>
      <c r="F156" s="3"/>
      <c r="G156" s="3"/>
      <c r="H156" s="24"/>
      <c r="I156" s="3"/>
      <c r="J156" s="24"/>
      <c r="K156" s="3"/>
      <c r="L156" s="3"/>
      <c r="M156" s="24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 spans="1:26">
      <c r="A157" s="3"/>
      <c r="B157" s="3"/>
      <c r="C157" s="3"/>
      <c r="D157" s="3"/>
      <c r="E157" s="3"/>
      <c r="F157" s="3"/>
      <c r="G157" s="3"/>
      <c r="H157" s="24"/>
      <c r="I157" s="3"/>
      <c r="J157" s="24"/>
      <c r="K157" s="3"/>
      <c r="L157" s="3"/>
      <c r="M157" s="24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 spans="1:26">
      <c r="A158" s="3"/>
      <c r="B158" s="3"/>
      <c r="C158" s="3"/>
      <c r="D158" s="3"/>
      <c r="E158" s="3"/>
      <c r="F158" s="3"/>
      <c r="G158" s="3"/>
      <c r="H158" s="24"/>
      <c r="I158" s="3"/>
      <c r="J158" s="24"/>
      <c r="K158" s="3"/>
      <c r="L158" s="3"/>
      <c r="M158" s="24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 spans="1:26">
      <c r="A159" s="3"/>
      <c r="B159" s="3"/>
      <c r="C159" s="3"/>
      <c r="D159" s="3"/>
      <c r="E159" s="3"/>
      <c r="F159" s="3"/>
      <c r="G159" s="3"/>
      <c r="H159" s="24"/>
      <c r="I159" s="3"/>
      <c r="J159" s="24"/>
      <c r="K159" s="3"/>
      <c r="L159" s="3"/>
      <c r="M159" s="24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 spans="1:26">
      <c r="A160" s="3"/>
      <c r="B160" s="3"/>
      <c r="C160" s="3"/>
      <c r="D160" s="3"/>
      <c r="E160" s="3"/>
      <c r="F160" s="3"/>
      <c r="G160" s="3"/>
      <c r="H160" s="24"/>
      <c r="I160" s="3"/>
      <c r="J160" s="24"/>
      <c r="K160" s="3"/>
      <c r="L160" s="3"/>
      <c r="M160" s="24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 spans="1:26">
      <c r="A161" s="3"/>
      <c r="B161" s="3"/>
      <c r="C161" s="3"/>
      <c r="D161" s="3"/>
      <c r="E161" s="3"/>
      <c r="F161" s="3"/>
      <c r="G161" s="3"/>
      <c r="H161" s="24"/>
      <c r="I161" s="3"/>
      <c r="J161" s="24"/>
      <c r="K161" s="3"/>
      <c r="L161" s="3"/>
      <c r="M161" s="24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 spans="1:26">
      <c r="A162" s="3"/>
      <c r="B162" s="3"/>
      <c r="C162" s="3"/>
      <c r="D162" s="3"/>
      <c r="E162" s="3"/>
      <c r="F162" s="3"/>
      <c r="G162" s="3"/>
      <c r="H162" s="24"/>
      <c r="I162" s="3"/>
      <c r="J162" s="24"/>
      <c r="K162" s="3"/>
      <c r="L162" s="3"/>
      <c r="M162" s="24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 spans="1:26">
      <c r="A163" s="3"/>
      <c r="B163" s="3"/>
      <c r="C163" s="3"/>
      <c r="D163" s="3"/>
      <c r="E163" s="3"/>
      <c r="F163" s="3"/>
      <c r="G163" s="3"/>
      <c r="H163" s="24"/>
      <c r="I163" s="3"/>
      <c r="J163" s="24"/>
      <c r="K163" s="3"/>
      <c r="L163" s="3"/>
      <c r="M163" s="24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 spans="1:26">
      <c r="A164" s="3"/>
      <c r="B164" s="3"/>
      <c r="C164" s="3"/>
      <c r="D164" s="3"/>
      <c r="E164" s="3"/>
      <c r="F164" s="3"/>
      <c r="G164" s="3"/>
      <c r="H164" s="24"/>
      <c r="I164" s="3"/>
      <c r="J164" s="24"/>
      <c r="K164" s="3"/>
      <c r="L164" s="3"/>
      <c r="M164" s="24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 spans="1:26">
      <c r="A165" s="3"/>
      <c r="B165" s="3"/>
      <c r="C165" s="3"/>
      <c r="D165" s="3"/>
      <c r="E165" s="3"/>
      <c r="F165" s="3"/>
      <c r="G165" s="3"/>
      <c r="H165" s="24"/>
      <c r="I165" s="3"/>
      <c r="J165" s="24"/>
      <c r="K165" s="3"/>
      <c r="L165" s="3"/>
      <c r="M165" s="24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 spans="1:26">
      <c r="A166" s="3"/>
      <c r="B166" s="3"/>
      <c r="C166" s="3"/>
      <c r="D166" s="3"/>
      <c r="E166" s="3"/>
      <c r="F166" s="3"/>
      <c r="G166" s="3"/>
      <c r="H166" s="24"/>
      <c r="I166" s="3"/>
      <c r="J166" s="24"/>
      <c r="K166" s="3"/>
      <c r="L166" s="3"/>
      <c r="M166" s="24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 spans="1:26">
      <c r="A167" s="3"/>
      <c r="B167" s="3"/>
      <c r="C167" s="3"/>
      <c r="D167" s="3"/>
      <c r="E167" s="3"/>
      <c r="F167" s="3"/>
      <c r="G167" s="3"/>
      <c r="H167" s="24"/>
      <c r="I167" s="3"/>
      <c r="J167" s="24"/>
      <c r="K167" s="3"/>
      <c r="L167" s="3"/>
      <c r="M167" s="24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 spans="1:26">
      <c r="A168" s="3"/>
      <c r="B168" s="3"/>
      <c r="C168" s="3"/>
      <c r="D168" s="3"/>
      <c r="E168" s="3"/>
      <c r="F168" s="3"/>
      <c r="G168" s="3"/>
      <c r="H168" s="24"/>
      <c r="I168" s="3"/>
      <c r="J168" s="24"/>
      <c r="K168" s="3"/>
      <c r="L168" s="3"/>
      <c r="M168" s="24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 spans="1:26">
      <c r="A169" s="3"/>
      <c r="B169" s="3"/>
      <c r="C169" s="3"/>
      <c r="D169" s="3"/>
      <c r="E169" s="3"/>
      <c r="F169" s="3"/>
      <c r="G169" s="3"/>
      <c r="H169" s="24"/>
      <c r="I169" s="3"/>
      <c r="J169" s="24"/>
      <c r="K169" s="3"/>
      <c r="L169" s="3"/>
      <c r="M169" s="24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 spans="1:26">
      <c r="A170" s="3"/>
      <c r="B170" s="3"/>
      <c r="C170" s="3"/>
      <c r="D170" s="3"/>
      <c r="E170" s="3"/>
      <c r="F170" s="3"/>
      <c r="G170" s="3"/>
      <c r="H170" s="24"/>
      <c r="I170" s="3"/>
      <c r="J170" s="24"/>
      <c r="K170" s="3"/>
      <c r="L170" s="3"/>
      <c r="M170" s="24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 spans="1:26">
      <c r="A171" s="3"/>
      <c r="B171" s="3"/>
      <c r="C171" s="3"/>
      <c r="D171" s="3"/>
      <c r="E171" s="3"/>
      <c r="F171" s="3"/>
      <c r="G171" s="3"/>
      <c r="H171" s="24"/>
      <c r="I171" s="3"/>
      <c r="J171" s="24"/>
      <c r="K171" s="3"/>
      <c r="L171" s="3"/>
      <c r="M171" s="24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 spans="1:26">
      <c r="A172" s="3"/>
      <c r="B172" s="3"/>
      <c r="C172" s="3"/>
      <c r="D172" s="3"/>
      <c r="E172" s="3"/>
      <c r="F172" s="3"/>
      <c r="G172" s="3"/>
      <c r="H172" s="24"/>
      <c r="I172" s="3"/>
      <c r="J172" s="24"/>
      <c r="K172" s="3"/>
      <c r="L172" s="3"/>
      <c r="M172" s="24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 spans="1:26">
      <c r="A173" s="3"/>
      <c r="B173" s="3"/>
      <c r="C173" s="3"/>
      <c r="D173" s="3"/>
      <c r="E173" s="3"/>
      <c r="F173" s="3"/>
      <c r="G173" s="3"/>
      <c r="H173" s="24"/>
      <c r="I173" s="3"/>
      <c r="J173" s="24"/>
      <c r="K173" s="3"/>
      <c r="L173" s="3"/>
      <c r="M173" s="24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 spans="1:26">
      <c r="A174" s="3"/>
      <c r="B174" s="3"/>
      <c r="C174" s="3"/>
      <c r="D174" s="3"/>
      <c r="E174" s="3"/>
      <c r="F174" s="3"/>
      <c r="G174" s="3"/>
      <c r="H174" s="24"/>
      <c r="I174" s="3"/>
      <c r="J174" s="24"/>
      <c r="K174" s="3"/>
      <c r="L174" s="3"/>
      <c r="M174" s="24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 spans="1:26">
      <c r="A175" s="3"/>
      <c r="B175" s="3"/>
      <c r="C175" s="3"/>
      <c r="D175" s="3"/>
      <c r="E175" s="3"/>
      <c r="F175" s="3"/>
      <c r="G175" s="3"/>
      <c r="H175" s="24"/>
      <c r="I175" s="3"/>
      <c r="J175" s="24"/>
      <c r="K175" s="3"/>
      <c r="L175" s="3"/>
      <c r="M175" s="24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 spans="1:26">
      <c r="A176" s="3"/>
      <c r="B176" s="3"/>
      <c r="C176" s="3"/>
      <c r="D176" s="3"/>
      <c r="E176" s="3"/>
      <c r="F176" s="3"/>
      <c r="G176" s="3"/>
      <c r="H176" s="24"/>
      <c r="I176" s="3"/>
      <c r="J176" s="24"/>
      <c r="K176" s="3"/>
      <c r="L176" s="3"/>
      <c r="M176" s="24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 spans="1:26">
      <c r="A177" s="3"/>
      <c r="B177" s="3"/>
      <c r="C177" s="3"/>
      <c r="D177" s="3"/>
      <c r="E177" s="3"/>
      <c r="F177" s="3"/>
      <c r="G177" s="3"/>
      <c r="H177" s="24"/>
      <c r="I177" s="3"/>
      <c r="J177" s="24"/>
      <c r="K177" s="3"/>
      <c r="L177" s="3"/>
      <c r="M177" s="24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 spans="1:26">
      <c r="A178" s="3"/>
      <c r="B178" s="3"/>
      <c r="C178" s="3"/>
      <c r="D178" s="3"/>
      <c r="E178" s="3"/>
      <c r="F178" s="3"/>
      <c r="G178" s="3"/>
      <c r="H178" s="24"/>
      <c r="I178" s="3"/>
      <c r="J178" s="24"/>
      <c r="K178" s="3"/>
      <c r="L178" s="3"/>
      <c r="M178" s="24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 spans="1:26">
      <c r="A179" s="3"/>
      <c r="B179" s="3"/>
      <c r="C179" s="3"/>
      <c r="D179" s="3"/>
      <c r="E179" s="3"/>
      <c r="F179" s="3"/>
      <c r="G179" s="3"/>
      <c r="H179" s="24"/>
      <c r="I179" s="3"/>
      <c r="J179" s="24"/>
      <c r="K179" s="3"/>
      <c r="L179" s="3"/>
      <c r="M179" s="24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 spans="1:26">
      <c r="A180" s="3"/>
      <c r="B180" s="3"/>
      <c r="C180" s="3"/>
      <c r="D180" s="3"/>
      <c r="E180" s="3"/>
      <c r="F180" s="3"/>
      <c r="G180" s="3"/>
      <c r="H180" s="24"/>
      <c r="I180" s="3"/>
      <c r="J180" s="24"/>
      <c r="K180" s="3"/>
      <c r="L180" s="3"/>
      <c r="M180" s="24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 spans="1:26">
      <c r="A181" s="3"/>
      <c r="B181" s="3"/>
      <c r="C181" s="3"/>
      <c r="D181" s="3"/>
      <c r="E181" s="3"/>
      <c r="F181" s="3"/>
      <c r="G181" s="3"/>
      <c r="H181" s="24"/>
      <c r="I181" s="3"/>
      <c r="J181" s="24"/>
      <c r="K181" s="3"/>
      <c r="L181" s="3"/>
      <c r="M181" s="24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 spans="1:26">
      <c r="A182" s="3"/>
      <c r="B182" s="3"/>
      <c r="C182" s="3"/>
      <c r="D182" s="3"/>
      <c r="E182" s="3"/>
      <c r="F182" s="3"/>
      <c r="G182" s="3"/>
      <c r="H182" s="24"/>
      <c r="I182" s="3"/>
      <c r="J182" s="24"/>
      <c r="K182" s="3"/>
      <c r="L182" s="3"/>
      <c r="M182" s="24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 spans="1:26">
      <c r="A183" s="3"/>
      <c r="B183" s="3"/>
      <c r="C183" s="3"/>
      <c r="D183" s="3"/>
      <c r="E183" s="3"/>
      <c r="F183" s="3"/>
      <c r="G183" s="3"/>
      <c r="H183" s="24"/>
      <c r="I183" s="3"/>
      <c r="J183" s="24"/>
      <c r="K183" s="3"/>
      <c r="L183" s="3"/>
      <c r="M183" s="24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 spans="1:26">
      <c r="A184" s="3"/>
      <c r="B184" s="3"/>
      <c r="C184" s="3"/>
      <c r="D184" s="3"/>
      <c r="E184" s="3"/>
      <c r="F184" s="3"/>
      <c r="G184" s="3"/>
      <c r="H184" s="24"/>
      <c r="I184" s="3"/>
      <c r="J184" s="24"/>
      <c r="K184" s="3"/>
      <c r="L184" s="3"/>
      <c r="M184" s="24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 spans="1:26">
      <c r="A185" s="3"/>
      <c r="B185" s="3"/>
      <c r="C185" s="3"/>
      <c r="D185" s="3"/>
      <c r="E185" s="3"/>
      <c r="F185" s="3"/>
      <c r="G185" s="3"/>
      <c r="H185" s="24"/>
      <c r="I185" s="3"/>
      <c r="J185" s="24"/>
      <c r="K185" s="3"/>
      <c r="L185" s="3"/>
      <c r="M185" s="24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 spans="1:26">
      <c r="A186" s="3"/>
      <c r="B186" s="3"/>
      <c r="C186" s="3"/>
      <c r="D186" s="3"/>
      <c r="E186" s="3"/>
      <c r="F186" s="3"/>
      <c r="G186" s="3"/>
      <c r="H186" s="24"/>
      <c r="I186" s="3"/>
      <c r="J186" s="24"/>
      <c r="K186" s="3"/>
      <c r="L186" s="3"/>
      <c r="M186" s="24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 spans="1:26">
      <c r="A187" s="3"/>
      <c r="B187" s="3"/>
      <c r="C187" s="3"/>
      <c r="D187" s="3"/>
      <c r="E187" s="3"/>
      <c r="F187" s="3"/>
      <c r="G187" s="3"/>
      <c r="H187" s="24"/>
      <c r="I187" s="3"/>
      <c r="J187" s="24"/>
      <c r="K187" s="3"/>
      <c r="L187" s="3"/>
      <c r="M187" s="24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 spans="1:26">
      <c r="A188" s="3"/>
      <c r="B188" s="3"/>
      <c r="C188" s="3"/>
      <c r="D188" s="3"/>
      <c r="E188" s="3"/>
      <c r="F188" s="3"/>
      <c r="G188" s="3"/>
      <c r="H188" s="24"/>
      <c r="I188" s="3"/>
      <c r="J188" s="24"/>
      <c r="K188" s="3"/>
      <c r="L188" s="3"/>
      <c r="M188" s="24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 spans="1:26">
      <c r="A189" s="3"/>
      <c r="B189" s="3"/>
      <c r="C189" s="3"/>
      <c r="D189" s="3"/>
      <c r="E189" s="3"/>
      <c r="F189" s="3"/>
      <c r="G189" s="3"/>
      <c r="H189" s="24"/>
      <c r="I189" s="3"/>
      <c r="J189" s="24"/>
      <c r="K189" s="3"/>
      <c r="L189" s="3"/>
      <c r="M189" s="24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 spans="1:26">
      <c r="A190" s="3"/>
      <c r="B190" s="3"/>
      <c r="C190" s="3"/>
      <c r="D190" s="3"/>
      <c r="E190" s="3"/>
      <c r="F190" s="3"/>
      <c r="G190" s="3"/>
      <c r="H190" s="24"/>
      <c r="I190" s="3"/>
      <c r="J190" s="24"/>
      <c r="K190" s="3"/>
      <c r="L190" s="3"/>
      <c r="M190" s="24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 spans="1:26">
      <c r="A191" s="3"/>
      <c r="B191" s="3"/>
      <c r="C191" s="3"/>
      <c r="D191" s="3"/>
      <c r="E191" s="3"/>
      <c r="F191" s="3"/>
      <c r="G191" s="3"/>
      <c r="H191" s="24"/>
      <c r="I191" s="3"/>
      <c r="J191" s="24"/>
      <c r="K191" s="3"/>
      <c r="L191" s="3"/>
      <c r="M191" s="24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 spans="1:26">
      <c r="A192" s="3"/>
      <c r="B192" s="3"/>
      <c r="C192" s="3"/>
      <c r="D192" s="3"/>
      <c r="E192" s="3"/>
      <c r="F192" s="3"/>
      <c r="G192" s="3"/>
      <c r="H192" s="24"/>
      <c r="I192" s="3"/>
      <c r="J192" s="24"/>
      <c r="K192" s="3"/>
      <c r="L192" s="3"/>
      <c r="M192" s="24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 spans="1:26">
      <c r="A193" s="3"/>
      <c r="B193" s="3"/>
      <c r="C193" s="3"/>
      <c r="D193" s="3"/>
      <c r="E193" s="3"/>
      <c r="F193" s="3"/>
      <c r="G193" s="3"/>
      <c r="H193" s="24"/>
      <c r="I193" s="3"/>
      <c r="J193" s="24"/>
      <c r="K193" s="3"/>
      <c r="L193" s="3"/>
      <c r="M193" s="24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 spans="1:26">
      <c r="A194" s="3"/>
      <c r="B194" s="3"/>
      <c r="C194" s="3"/>
      <c r="D194" s="3"/>
      <c r="E194" s="3"/>
      <c r="F194" s="3"/>
      <c r="G194" s="3"/>
      <c r="H194" s="24"/>
      <c r="I194" s="3"/>
      <c r="J194" s="24"/>
      <c r="K194" s="3"/>
      <c r="L194" s="3"/>
      <c r="M194" s="24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 spans="1:26">
      <c r="A195" s="3"/>
      <c r="B195" s="3"/>
      <c r="C195" s="3"/>
      <c r="D195" s="3"/>
      <c r="E195" s="3"/>
      <c r="F195" s="3"/>
      <c r="G195" s="3"/>
      <c r="H195" s="24"/>
      <c r="I195" s="3"/>
      <c r="J195" s="24"/>
      <c r="K195" s="3"/>
      <c r="L195" s="3"/>
      <c r="M195" s="24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 spans="1:26">
      <c r="A196" s="3"/>
      <c r="B196" s="3"/>
      <c r="C196" s="3"/>
      <c r="D196" s="3"/>
      <c r="E196" s="3"/>
      <c r="F196" s="3"/>
      <c r="G196" s="3"/>
      <c r="H196" s="24"/>
      <c r="I196" s="3"/>
      <c r="J196" s="24"/>
      <c r="K196" s="3"/>
      <c r="L196" s="3"/>
      <c r="M196" s="24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 spans="1:26">
      <c r="A197" s="3"/>
      <c r="B197" s="3"/>
      <c r="C197" s="3"/>
      <c r="D197" s="3"/>
      <c r="E197" s="3"/>
      <c r="F197" s="3"/>
      <c r="G197" s="3"/>
      <c r="H197" s="24"/>
      <c r="I197" s="3"/>
      <c r="J197" s="24"/>
      <c r="K197" s="3"/>
      <c r="L197" s="3"/>
      <c r="M197" s="24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 spans="1:26">
      <c r="A198" s="3"/>
      <c r="B198" s="3"/>
      <c r="C198" s="3"/>
      <c r="D198" s="3"/>
      <c r="E198" s="3"/>
      <c r="F198" s="3"/>
      <c r="G198" s="3"/>
      <c r="H198" s="24"/>
      <c r="I198" s="3"/>
      <c r="J198" s="24"/>
      <c r="K198" s="3"/>
      <c r="L198" s="3"/>
      <c r="M198" s="24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 spans="1:26">
      <c r="A199" s="3"/>
      <c r="B199" s="3"/>
      <c r="C199" s="3"/>
      <c r="D199" s="3"/>
      <c r="E199" s="3"/>
      <c r="F199" s="3"/>
      <c r="G199" s="3"/>
      <c r="H199" s="24"/>
      <c r="I199" s="3"/>
      <c r="J199" s="24"/>
      <c r="K199" s="3"/>
      <c r="L199" s="3"/>
      <c r="M199" s="24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 spans="1:26">
      <c r="A200" s="3"/>
      <c r="B200" s="3"/>
      <c r="C200" s="3"/>
      <c r="D200" s="3"/>
      <c r="E200" s="3"/>
      <c r="F200" s="3"/>
      <c r="G200" s="3"/>
      <c r="H200" s="24"/>
      <c r="I200" s="3"/>
      <c r="J200" s="24"/>
      <c r="K200" s="3"/>
      <c r="L200" s="3"/>
      <c r="M200" s="24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  <row r="201" spans="1:26">
      <c r="A201" s="3"/>
      <c r="B201" s="3"/>
      <c r="C201" s="3"/>
      <c r="D201" s="3"/>
      <c r="E201" s="3"/>
      <c r="F201" s="3"/>
      <c r="G201" s="3"/>
      <c r="H201" s="24"/>
      <c r="I201" s="3"/>
      <c r="J201" s="24"/>
      <c r="K201" s="3"/>
      <c r="L201" s="3"/>
      <c r="M201" s="24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</row>
    <row r="202" spans="1:26">
      <c r="A202" s="3"/>
      <c r="B202" s="3"/>
      <c r="C202" s="3"/>
      <c r="D202" s="3"/>
      <c r="E202" s="3"/>
      <c r="F202" s="3"/>
      <c r="G202" s="3"/>
      <c r="H202" s="24"/>
      <c r="I202" s="3"/>
      <c r="J202" s="24"/>
      <c r="K202" s="3"/>
      <c r="L202" s="3"/>
      <c r="M202" s="24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</row>
    <row r="203" spans="1:26">
      <c r="A203" s="3"/>
      <c r="B203" s="3"/>
      <c r="C203" s="3"/>
      <c r="D203" s="3"/>
      <c r="E203" s="3"/>
      <c r="F203" s="3"/>
      <c r="G203" s="3"/>
      <c r="H203" s="24"/>
      <c r="I203" s="3"/>
      <c r="J203" s="24"/>
      <c r="K203" s="3"/>
      <c r="L203" s="3"/>
      <c r="M203" s="24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</row>
    <row r="204" spans="1:26">
      <c r="A204" s="3"/>
      <c r="B204" s="3"/>
      <c r="C204" s="3"/>
      <c r="D204" s="3"/>
      <c r="E204" s="3"/>
      <c r="F204" s="3"/>
      <c r="G204" s="3"/>
      <c r="H204" s="24"/>
      <c r="I204" s="3"/>
      <c r="J204" s="24"/>
      <c r="K204" s="3"/>
      <c r="L204" s="3"/>
      <c r="M204" s="24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</row>
    <row r="205" spans="1:26">
      <c r="A205" s="3"/>
      <c r="B205" s="3"/>
      <c r="C205" s="3"/>
      <c r="D205" s="3"/>
      <c r="E205" s="3"/>
      <c r="F205" s="3"/>
      <c r="G205" s="3"/>
      <c r="H205" s="24"/>
      <c r="I205" s="3"/>
      <c r="J205" s="24"/>
      <c r="K205" s="3"/>
      <c r="L205" s="3"/>
      <c r="M205" s="24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</row>
    <row r="206" spans="1:26">
      <c r="A206" s="3"/>
      <c r="B206" s="3"/>
      <c r="C206" s="3"/>
      <c r="D206" s="3"/>
      <c r="E206" s="3"/>
      <c r="F206" s="3"/>
      <c r="G206" s="3"/>
      <c r="H206" s="24"/>
      <c r="I206" s="3"/>
      <c r="J206" s="24"/>
      <c r="K206" s="3"/>
      <c r="L206" s="3"/>
      <c r="M206" s="24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</row>
    <row r="207" spans="1:26">
      <c r="A207" s="3"/>
      <c r="B207" s="3"/>
      <c r="C207" s="3"/>
      <c r="D207" s="3"/>
      <c r="E207" s="3"/>
      <c r="F207" s="3"/>
      <c r="G207" s="3"/>
      <c r="H207" s="24"/>
      <c r="I207" s="3"/>
      <c r="J207" s="24"/>
      <c r="K207" s="3"/>
      <c r="L207" s="3"/>
      <c r="M207" s="24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</row>
    <row r="208" spans="1:26">
      <c r="A208" s="3"/>
      <c r="B208" s="3"/>
      <c r="C208" s="3"/>
      <c r="D208" s="3"/>
      <c r="E208" s="3"/>
      <c r="F208" s="3"/>
      <c r="G208" s="3"/>
      <c r="H208" s="24"/>
      <c r="I208" s="3"/>
      <c r="J208" s="24"/>
      <c r="K208" s="3"/>
      <c r="L208" s="3"/>
      <c r="M208" s="24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</row>
  </sheetData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316"/>
  <sheetViews>
    <sheetView topLeftCell="A120" workbookViewId="0">
      <selection activeCell="B135" sqref="B135"/>
    </sheetView>
  </sheetViews>
  <sheetFormatPr defaultColWidth="9" defaultRowHeight="13.5"/>
  <cols>
    <col min="6" max="6" width="18.125" customWidth="1"/>
    <col min="7" max="7" width="17.875" customWidth="1"/>
    <col min="8" max="8" width="5.75" customWidth="1"/>
    <col min="9" max="9" width="12.5"/>
  </cols>
  <sheetData>
    <row r="1" ht="24" customHeight="1" spans="1:31">
      <c r="A1" s="100"/>
      <c r="B1" s="100" t="s">
        <v>1695</v>
      </c>
      <c r="C1" s="100"/>
      <c r="D1" s="100"/>
      <c r="E1" s="100"/>
      <c r="F1" s="100"/>
      <c r="G1" s="100"/>
      <c r="H1" s="100"/>
      <c r="I1" s="100"/>
      <c r="J1" s="100"/>
      <c r="K1" s="100"/>
      <c r="L1" s="100"/>
      <c r="M1" s="100"/>
      <c r="N1" s="100"/>
      <c r="O1" s="100"/>
      <c r="P1" s="100"/>
      <c r="Q1" s="100"/>
      <c r="R1" s="100"/>
      <c r="S1" s="100"/>
      <c r="T1" s="100"/>
      <c r="U1" s="100"/>
      <c r="V1" s="100"/>
      <c r="W1" s="100"/>
      <c r="X1" s="100"/>
      <c r="Y1" s="100"/>
      <c r="Z1" s="100"/>
      <c r="AA1" s="100"/>
      <c r="AB1" s="100"/>
      <c r="AC1" s="108"/>
      <c r="AD1" s="108"/>
      <c r="AE1" s="108"/>
    </row>
    <row r="2" ht="24" spans="1:31">
      <c r="A2" s="100"/>
      <c r="B2" s="100" t="s">
        <v>417</v>
      </c>
      <c r="C2" s="100" t="s">
        <v>861</v>
      </c>
      <c r="D2" s="100" t="s">
        <v>1696</v>
      </c>
      <c r="E2" s="100" t="s">
        <v>1697</v>
      </c>
      <c r="F2" s="100" t="s">
        <v>937</v>
      </c>
      <c r="G2" s="100" t="s">
        <v>1698</v>
      </c>
      <c r="H2" s="100" t="s">
        <v>1699</v>
      </c>
      <c r="I2" s="100" t="s">
        <v>1469</v>
      </c>
      <c r="J2" s="100"/>
      <c r="K2" s="100"/>
      <c r="L2" s="100"/>
      <c r="M2" s="100"/>
      <c r="N2" s="100"/>
      <c r="O2" s="100"/>
      <c r="P2" s="100"/>
      <c r="Q2" s="100"/>
      <c r="R2" s="100"/>
      <c r="S2" s="100"/>
      <c r="T2" s="100"/>
      <c r="U2" s="100"/>
      <c r="V2" s="100"/>
      <c r="W2" s="100"/>
      <c r="X2" s="100"/>
      <c r="Y2" s="100"/>
      <c r="Z2" s="100"/>
      <c r="AA2" s="100"/>
      <c r="AB2" s="100"/>
      <c r="AC2" s="108"/>
      <c r="AD2" s="108"/>
      <c r="AE2" s="108"/>
    </row>
    <row r="3" spans="1:31">
      <c r="A3" s="46"/>
      <c r="B3" s="46"/>
      <c r="C3" s="46"/>
      <c r="D3" s="46"/>
      <c r="E3" s="46"/>
      <c r="F3" s="46"/>
      <c r="G3" s="46"/>
      <c r="H3" s="46"/>
      <c r="I3" s="46"/>
      <c r="J3" s="46"/>
      <c r="K3" s="46"/>
      <c r="L3" s="46"/>
      <c r="M3" s="46"/>
      <c r="N3" s="46"/>
      <c r="O3" s="46"/>
      <c r="P3" s="46"/>
      <c r="Q3" s="46"/>
      <c r="R3" s="46"/>
      <c r="S3" s="46"/>
      <c r="T3" s="46"/>
      <c r="U3" s="46"/>
      <c r="V3" s="46"/>
      <c r="W3" s="46"/>
      <c r="X3" s="46"/>
      <c r="Y3" s="46"/>
      <c r="Z3" s="46"/>
      <c r="AA3" s="46"/>
      <c r="AB3" s="46"/>
      <c r="AC3" s="46"/>
      <c r="AD3" s="46"/>
      <c r="AE3" s="46"/>
    </row>
    <row r="4" ht="37.5" spans="1:31">
      <c r="A4" t="str">
        <f>_xlfn.DISPIMG("ID_FDC4BD7254994EED9EDD67660A3ED252",1)</f>
        <v>=DISPIMG("ID_FDC4BD7254994EED9EDD67660A3ED252",1)</v>
      </c>
      <c r="B4" s="46" t="s">
        <v>326</v>
      </c>
      <c r="C4" s="46" t="s">
        <v>1700</v>
      </c>
      <c r="D4" s="93" t="s">
        <v>1701</v>
      </c>
      <c r="E4" s="46" t="s">
        <v>1702</v>
      </c>
      <c r="F4" s="46" t="s">
        <v>1703</v>
      </c>
      <c r="G4" s="61" t="s">
        <v>1704</v>
      </c>
      <c r="H4" s="101" t="s">
        <v>1705</v>
      </c>
      <c r="I4" s="46"/>
      <c r="J4" s="46"/>
      <c r="K4" s="46"/>
      <c r="L4" s="46"/>
      <c r="M4" s="46"/>
      <c r="N4" s="46"/>
      <c r="O4" s="46"/>
      <c r="P4" s="46"/>
      <c r="Q4" s="46"/>
      <c r="R4" s="46"/>
      <c r="S4" s="46"/>
      <c r="T4" s="46"/>
      <c r="U4" s="46"/>
      <c r="V4" s="46"/>
      <c r="W4" s="46"/>
      <c r="X4" s="46"/>
      <c r="Y4" s="46"/>
      <c r="Z4" s="46"/>
      <c r="AA4" s="46"/>
      <c r="AB4" s="46"/>
      <c r="AC4" s="46"/>
      <c r="AD4" s="46"/>
      <c r="AE4" s="46"/>
    </row>
    <row r="5" ht="37.5" spans="1:31">
      <c r="A5" t="str">
        <f>_xlfn.DISPIMG("ID_74EDC9AF65334956ABFE8976582C4322",1)</f>
        <v>=DISPIMG("ID_74EDC9AF65334956ABFE8976582C4322",1)</v>
      </c>
      <c r="B5" s="46"/>
      <c r="C5" s="46" t="s">
        <v>1706</v>
      </c>
      <c r="D5" s="93" t="s">
        <v>1701</v>
      </c>
      <c r="E5" s="46" t="s">
        <v>1702</v>
      </c>
      <c r="F5" s="46" t="s">
        <v>1707</v>
      </c>
      <c r="G5" s="61" t="s">
        <v>1704</v>
      </c>
      <c r="H5" s="101" t="s">
        <v>1705</v>
      </c>
      <c r="I5" s="46"/>
      <c r="J5" s="46"/>
      <c r="K5" s="46"/>
      <c r="L5" s="46"/>
      <c r="M5" s="46"/>
      <c r="N5" s="46"/>
      <c r="O5" s="46"/>
      <c r="P5" s="46"/>
      <c r="Q5" s="46"/>
      <c r="R5" s="46"/>
      <c r="S5" s="46"/>
      <c r="T5" s="46"/>
      <c r="U5" s="46"/>
      <c r="V5" s="46"/>
      <c r="W5" s="46"/>
      <c r="X5" s="46"/>
      <c r="Y5" s="46"/>
      <c r="Z5" s="46"/>
      <c r="AA5" s="46"/>
      <c r="AB5" s="46"/>
      <c r="AC5" s="46"/>
      <c r="AD5" s="46"/>
      <c r="AE5" s="46"/>
    </row>
    <row r="6" ht="37.5" spans="1:31">
      <c r="A6" t="str">
        <f>_xlfn.DISPIMG("ID_4518814A413B4EECA61FF4ED84FBB151",1)</f>
        <v>=DISPIMG("ID_4518814A413B4EECA61FF4ED84FBB151",1)</v>
      </c>
      <c r="B6" s="46"/>
      <c r="C6" s="46" t="s">
        <v>1708</v>
      </c>
      <c r="D6" s="93" t="s">
        <v>1701</v>
      </c>
      <c r="E6" s="46" t="s">
        <v>1702</v>
      </c>
      <c r="F6" s="46" t="s">
        <v>1709</v>
      </c>
      <c r="G6" s="61" t="s">
        <v>1704</v>
      </c>
      <c r="H6" s="101" t="s">
        <v>1705</v>
      </c>
      <c r="I6" s="46"/>
      <c r="J6" s="46"/>
      <c r="K6" s="46"/>
      <c r="L6" s="46"/>
      <c r="M6" s="46"/>
      <c r="N6" s="46"/>
      <c r="O6" s="46"/>
      <c r="P6" s="46"/>
      <c r="Q6" s="46"/>
      <c r="R6" s="46"/>
      <c r="S6" s="46"/>
      <c r="T6" s="46"/>
      <c r="U6" s="46"/>
      <c r="V6" s="46"/>
      <c r="W6" s="46"/>
      <c r="X6" s="46"/>
      <c r="Y6" s="46"/>
      <c r="Z6" s="46"/>
      <c r="AA6" s="46"/>
      <c r="AB6" s="46"/>
      <c r="AC6" s="46"/>
      <c r="AD6" s="46"/>
      <c r="AE6" s="46"/>
    </row>
    <row r="7" ht="37.5" spans="1:31">
      <c r="A7" t="str">
        <f>_xlfn.DISPIMG("ID_5891CF07CFDA4EC59FD4D6EF3793CFDD",1)</f>
        <v>=DISPIMG("ID_5891CF07CFDA4EC59FD4D6EF3793CFDD",1)</v>
      </c>
      <c r="B7" s="46"/>
      <c r="C7" s="102" t="s">
        <v>1710</v>
      </c>
      <c r="D7" s="93" t="s">
        <v>1701</v>
      </c>
      <c r="E7" s="46" t="s">
        <v>1702</v>
      </c>
      <c r="F7" s="46" t="s">
        <v>1711</v>
      </c>
      <c r="G7" s="61" t="s">
        <v>1704</v>
      </c>
      <c r="H7" s="101" t="s">
        <v>1705</v>
      </c>
      <c r="I7" s="46"/>
      <c r="J7" s="46"/>
      <c r="K7" s="46"/>
      <c r="L7" s="46"/>
      <c r="M7" s="46"/>
      <c r="N7" s="46"/>
      <c r="O7" s="46"/>
      <c r="P7" s="46"/>
      <c r="Q7" s="46"/>
      <c r="R7" s="46"/>
      <c r="S7" s="46"/>
      <c r="T7" s="46"/>
      <c r="U7" s="46"/>
      <c r="V7" s="46"/>
      <c r="W7" s="46"/>
      <c r="X7" s="46"/>
      <c r="Y7" s="46"/>
      <c r="Z7" s="46"/>
      <c r="AA7" s="46"/>
      <c r="AB7" s="46"/>
      <c r="AC7" s="46"/>
      <c r="AD7" s="46"/>
      <c r="AE7" s="46"/>
    </row>
    <row r="8" ht="37.5" spans="1:31">
      <c r="A8" t="str">
        <f>_xlfn.DISPIMG("ID_08A63DAC07FD45F9AE20243821366855",1)</f>
        <v>=DISPIMG("ID_08A63DAC07FD45F9AE20243821366855",1)</v>
      </c>
      <c r="B8" s="46"/>
      <c r="C8" s="46" t="s">
        <v>1712</v>
      </c>
      <c r="D8" s="93" t="s">
        <v>1701</v>
      </c>
      <c r="E8" s="46" t="s">
        <v>1702</v>
      </c>
      <c r="F8" s="46" t="s">
        <v>1713</v>
      </c>
      <c r="G8" s="61" t="s">
        <v>1704</v>
      </c>
      <c r="H8" s="101" t="s">
        <v>1705</v>
      </c>
      <c r="I8" s="46"/>
      <c r="J8" s="46"/>
      <c r="K8" s="46"/>
      <c r="L8" s="46"/>
      <c r="M8" s="46"/>
      <c r="N8" s="46"/>
      <c r="O8" s="46"/>
      <c r="P8" s="46"/>
      <c r="Q8" s="46"/>
      <c r="R8" s="46"/>
      <c r="S8" s="46"/>
      <c r="T8" s="46"/>
      <c r="U8" s="46"/>
      <c r="V8" s="46"/>
      <c r="W8" s="46"/>
      <c r="X8" s="46"/>
      <c r="Y8" s="46"/>
      <c r="Z8" s="46"/>
      <c r="AA8" s="46"/>
      <c r="AB8" s="46"/>
      <c r="AC8" s="46"/>
      <c r="AD8" s="46"/>
      <c r="AE8" s="46"/>
    </row>
    <row r="9" spans="1:31">
      <c r="A9" s="46"/>
      <c r="B9" s="46"/>
      <c r="C9" s="101"/>
      <c r="D9" s="46"/>
      <c r="E9" s="46"/>
      <c r="F9" s="46"/>
      <c r="G9" s="61"/>
      <c r="H9" s="101"/>
      <c r="I9" s="46"/>
      <c r="J9" s="46"/>
      <c r="K9" s="46"/>
      <c r="L9" s="46"/>
      <c r="M9" s="46"/>
      <c r="N9" s="46"/>
      <c r="O9" s="46"/>
      <c r="P9" s="46"/>
      <c r="Q9" s="46"/>
      <c r="R9" s="46"/>
      <c r="S9" s="46"/>
      <c r="T9" s="46"/>
      <c r="U9" s="46"/>
      <c r="V9" s="46"/>
      <c r="W9" s="46"/>
      <c r="X9" s="46"/>
      <c r="Y9" s="46"/>
      <c r="Z9" s="46"/>
      <c r="AA9" s="46"/>
      <c r="AB9" s="46"/>
      <c r="AC9" s="46"/>
      <c r="AD9" s="46"/>
      <c r="AE9" s="46"/>
    </row>
    <row r="10" ht="36" spans="2:31">
      <c r="B10" s="46"/>
      <c r="C10" s="46" t="s">
        <v>1714</v>
      </c>
      <c r="D10" s="101" t="s">
        <v>1715</v>
      </c>
      <c r="E10" s="46" t="s">
        <v>1716</v>
      </c>
      <c r="F10" s="91" t="s">
        <v>1717</v>
      </c>
      <c r="G10" s="61" t="s">
        <v>1718</v>
      </c>
      <c r="H10" s="101" t="s">
        <v>1719</v>
      </c>
      <c r="J10" s="46" t="s">
        <v>1720</v>
      </c>
      <c r="K10" s="46"/>
      <c r="L10" s="46"/>
      <c r="M10" s="46"/>
      <c r="N10" s="46"/>
      <c r="O10" s="46"/>
      <c r="P10" s="46"/>
      <c r="Q10" s="46"/>
      <c r="R10" s="46"/>
      <c r="S10" s="46"/>
      <c r="T10" s="46"/>
      <c r="U10" s="46"/>
      <c r="V10" s="46"/>
      <c r="W10" s="46"/>
      <c r="X10" s="46"/>
      <c r="Y10" s="46"/>
      <c r="Z10" s="46"/>
      <c r="AA10" s="46"/>
      <c r="AB10" s="46"/>
      <c r="AC10" s="46"/>
      <c r="AD10" s="46"/>
      <c r="AE10" s="46"/>
    </row>
    <row r="11" spans="1:31">
      <c r="A11" s="46"/>
      <c r="B11" s="46"/>
      <c r="C11" s="46"/>
      <c r="D11" s="46"/>
      <c r="E11" s="46"/>
      <c r="F11" s="46"/>
      <c r="G11" s="72"/>
      <c r="H11" s="101"/>
      <c r="I11" s="46"/>
      <c r="J11" s="46"/>
      <c r="K11" s="46"/>
      <c r="L11" s="46"/>
      <c r="M11" s="46"/>
      <c r="N11" s="46"/>
      <c r="O11" s="46"/>
      <c r="P11" s="46"/>
      <c r="Q11" s="46"/>
      <c r="R11" s="46"/>
      <c r="S11" s="46"/>
      <c r="T11" s="46"/>
      <c r="U11" s="46"/>
      <c r="V11" s="46"/>
      <c r="W11" s="46"/>
      <c r="X11" s="46"/>
      <c r="Y11" s="46"/>
      <c r="Z11" s="46"/>
      <c r="AA11" s="46"/>
      <c r="AB11" s="46"/>
      <c r="AC11" s="46"/>
      <c r="AD11" s="46"/>
      <c r="AE11" s="46"/>
    </row>
    <row r="12" spans="1:31">
      <c r="A12" s="46"/>
      <c r="B12" s="46"/>
      <c r="C12" s="46"/>
      <c r="D12" s="46"/>
      <c r="E12" s="46"/>
      <c r="F12" s="46"/>
      <c r="G12" s="61"/>
      <c r="H12" s="101"/>
      <c r="I12" s="46"/>
      <c r="J12" s="46"/>
      <c r="K12" s="46"/>
      <c r="L12" s="46"/>
      <c r="M12" s="46"/>
      <c r="N12" s="46"/>
      <c r="O12" s="46"/>
      <c r="P12" s="46"/>
      <c r="Q12" s="46"/>
      <c r="R12" s="46"/>
      <c r="S12" s="46"/>
      <c r="T12" s="46"/>
      <c r="U12" s="46"/>
      <c r="V12" s="46"/>
      <c r="W12" s="46"/>
      <c r="X12" s="46"/>
      <c r="Y12" s="46"/>
      <c r="Z12" s="46"/>
      <c r="AA12" s="46"/>
      <c r="AB12" s="46"/>
      <c r="AC12" s="46"/>
      <c r="AD12" s="46"/>
      <c r="AE12" s="46"/>
    </row>
    <row r="13" ht="36" spans="2:31">
      <c r="B13" s="46"/>
      <c r="C13" s="46" t="s">
        <v>1721</v>
      </c>
      <c r="D13" s="101" t="s">
        <v>1701</v>
      </c>
      <c r="E13" s="46" t="s">
        <v>1722</v>
      </c>
      <c r="F13" s="91" t="s">
        <v>1723</v>
      </c>
      <c r="G13" s="61"/>
      <c r="H13" s="101" t="s">
        <v>1705</v>
      </c>
      <c r="I13" s="46"/>
      <c r="J13" s="46"/>
      <c r="K13" s="46"/>
      <c r="L13" s="46"/>
      <c r="M13" s="46"/>
      <c r="N13" s="46"/>
      <c r="O13" s="46"/>
      <c r="P13" s="46"/>
      <c r="Q13" s="46"/>
      <c r="R13" s="46"/>
      <c r="S13" s="46"/>
      <c r="T13" s="46"/>
      <c r="U13" s="46"/>
      <c r="V13" s="46"/>
      <c r="W13" s="46"/>
      <c r="X13" s="46"/>
      <c r="Y13" s="46"/>
      <c r="Z13" s="46"/>
      <c r="AA13" s="46"/>
      <c r="AB13" s="46"/>
      <c r="AC13" s="46"/>
      <c r="AD13" s="46"/>
      <c r="AE13" s="46"/>
    </row>
    <row r="14" spans="1:31">
      <c r="A14" s="46"/>
      <c r="B14" s="46"/>
      <c r="C14" s="46"/>
      <c r="D14" s="46"/>
      <c r="E14" s="46"/>
      <c r="F14" s="46"/>
      <c r="G14" s="61"/>
      <c r="H14" s="101"/>
      <c r="I14" s="46"/>
      <c r="J14" s="46"/>
      <c r="K14" s="46"/>
      <c r="L14" s="46"/>
      <c r="M14" s="46"/>
      <c r="N14" s="46"/>
      <c r="O14" s="46"/>
      <c r="P14" s="46"/>
      <c r="Q14" s="46"/>
      <c r="R14" s="46"/>
      <c r="S14" s="46"/>
      <c r="T14" s="46"/>
      <c r="U14" s="46"/>
      <c r="V14" s="46"/>
      <c r="W14" s="46"/>
      <c r="X14" s="46"/>
      <c r="Y14" s="46"/>
      <c r="Z14" s="46"/>
      <c r="AA14" s="46"/>
      <c r="AB14" s="46"/>
      <c r="AC14" s="46"/>
      <c r="AD14" s="46"/>
      <c r="AE14" s="46"/>
    </row>
    <row r="15" ht="48" spans="2:31">
      <c r="B15" s="46"/>
      <c r="C15" s="46" t="s">
        <v>1724</v>
      </c>
      <c r="D15" s="101" t="s">
        <v>1715</v>
      </c>
      <c r="E15" s="46" t="s">
        <v>1725</v>
      </c>
      <c r="F15" s="91" t="s">
        <v>1726</v>
      </c>
      <c r="G15" s="61" t="s">
        <v>1727</v>
      </c>
      <c r="H15" s="101" t="s">
        <v>1719</v>
      </c>
      <c r="J15" s="46" t="s">
        <v>1728</v>
      </c>
      <c r="K15" s="46"/>
      <c r="L15" s="46"/>
      <c r="M15" s="46"/>
      <c r="N15" s="46"/>
      <c r="O15" s="46"/>
      <c r="P15" s="46"/>
      <c r="Q15" s="46"/>
      <c r="R15" s="46"/>
      <c r="S15" s="46"/>
      <c r="T15" s="46"/>
      <c r="U15" s="46"/>
      <c r="V15" s="46"/>
      <c r="W15" s="46"/>
      <c r="X15" s="46"/>
      <c r="Y15" s="46"/>
      <c r="Z15" s="46"/>
      <c r="AA15" s="46"/>
      <c r="AB15" s="46"/>
      <c r="AC15" s="46"/>
      <c r="AD15" s="46"/>
      <c r="AE15" s="46"/>
    </row>
    <row r="16" spans="1:31">
      <c r="A16" s="46"/>
      <c r="B16" s="46"/>
      <c r="C16" s="46"/>
      <c r="D16" s="101"/>
      <c r="E16" s="46"/>
      <c r="F16" s="46"/>
      <c r="G16" s="61"/>
      <c r="H16" s="101"/>
      <c r="I16" s="46"/>
      <c r="J16" s="46"/>
      <c r="K16" s="46"/>
      <c r="L16" s="46"/>
      <c r="M16" s="46"/>
      <c r="N16" s="46"/>
      <c r="O16" s="46"/>
      <c r="P16" s="46"/>
      <c r="Q16" s="46"/>
      <c r="R16" s="46"/>
      <c r="S16" s="46"/>
      <c r="T16" s="46"/>
      <c r="U16" s="46"/>
      <c r="V16" s="46"/>
      <c r="W16" s="46"/>
      <c r="X16" s="46"/>
      <c r="Y16" s="46"/>
      <c r="Z16" s="46"/>
      <c r="AA16" s="46"/>
      <c r="AB16" s="46"/>
      <c r="AC16" s="46"/>
      <c r="AD16" s="46"/>
      <c r="AE16" s="46"/>
    </row>
    <row r="17" ht="48" spans="1:31">
      <c r="A17" s="103"/>
      <c r="B17" s="104"/>
      <c r="C17" s="104" t="s">
        <v>1729</v>
      </c>
      <c r="D17" s="105" t="s">
        <v>1701</v>
      </c>
      <c r="E17" s="46" t="s">
        <v>112</v>
      </c>
      <c r="F17" s="106" t="s">
        <v>1730</v>
      </c>
      <c r="G17" s="107" t="s">
        <v>1731</v>
      </c>
      <c r="H17" s="101" t="s">
        <v>1705</v>
      </c>
      <c r="I17" s="46"/>
      <c r="J17" s="46"/>
      <c r="K17" s="46"/>
      <c r="L17" s="46"/>
      <c r="M17" s="46"/>
      <c r="N17" s="46"/>
      <c r="O17" s="46"/>
      <c r="P17" s="46"/>
      <c r="Q17" s="46"/>
      <c r="R17" s="46"/>
      <c r="S17" s="46"/>
      <c r="T17" s="46"/>
      <c r="U17" s="46"/>
      <c r="V17" s="46"/>
      <c r="W17" s="46"/>
      <c r="X17" s="46"/>
      <c r="Y17" s="46"/>
      <c r="Z17" s="46"/>
      <c r="AA17" s="46"/>
      <c r="AB17" s="46"/>
      <c r="AC17" s="46"/>
      <c r="AD17" s="46"/>
      <c r="AE17" s="46"/>
    </row>
    <row r="18" spans="1:31">
      <c r="A18" s="46"/>
      <c r="B18" s="46"/>
      <c r="C18" s="46"/>
      <c r="D18" s="101"/>
      <c r="E18" s="46"/>
      <c r="F18" s="46"/>
      <c r="G18" s="61"/>
      <c r="H18" s="101"/>
      <c r="I18" s="46"/>
      <c r="J18" s="46"/>
      <c r="K18" s="46"/>
      <c r="L18" s="46"/>
      <c r="M18" s="46"/>
      <c r="N18" s="46"/>
      <c r="O18" s="46"/>
      <c r="P18" s="46"/>
      <c r="Q18" s="46"/>
      <c r="R18" s="46"/>
      <c r="S18" s="46"/>
      <c r="T18" s="46"/>
      <c r="U18" s="46"/>
      <c r="V18" s="46"/>
      <c r="W18" s="46"/>
      <c r="X18" s="46"/>
      <c r="Y18" s="46"/>
      <c r="Z18" s="46"/>
      <c r="AA18" s="46"/>
      <c r="AB18" s="46"/>
      <c r="AC18" s="46"/>
      <c r="AD18" s="46"/>
      <c r="AE18" s="46"/>
    </row>
    <row r="19" ht="60" spans="1:31">
      <c r="A19" s="103"/>
      <c r="B19" s="104"/>
      <c r="C19" s="104" t="s">
        <v>1732</v>
      </c>
      <c r="D19" s="105" t="s">
        <v>1715</v>
      </c>
      <c r="E19" s="46" t="s">
        <v>112</v>
      </c>
      <c r="F19" s="106" t="s">
        <v>1733</v>
      </c>
      <c r="G19" s="107"/>
      <c r="H19" s="101" t="s">
        <v>1705</v>
      </c>
      <c r="J19" s="46" t="s">
        <v>1734</v>
      </c>
      <c r="K19" s="46"/>
      <c r="L19" s="46"/>
      <c r="M19" s="46"/>
      <c r="N19" s="46"/>
      <c r="O19" s="46"/>
      <c r="P19" s="46"/>
      <c r="Q19" s="46"/>
      <c r="R19" s="46"/>
      <c r="S19" s="46"/>
      <c r="T19" s="46"/>
      <c r="U19" s="46"/>
      <c r="V19" s="46"/>
      <c r="W19" s="46"/>
      <c r="X19" s="46"/>
      <c r="Y19" s="46"/>
      <c r="Z19" s="46"/>
      <c r="AA19" s="46"/>
      <c r="AB19" s="46"/>
      <c r="AC19" s="46"/>
      <c r="AD19" s="46"/>
      <c r="AE19" s="46"/>
    </row>
    <row r="20" ht="37.5" spans="1:31">
      <c r="A20" s="103" t="str">
        <f>_xlfn.DISPIMG("ID_D8BE163537B44FD9849E1CC0BDA26AF6",1)</f>
        <v>=DISPIMG("ID_D8BE163537B44FD9849E1CC0BDA26AF6",1)</v>
      </c>
      <c r="B20" s="104"/>
      <c r="C20" s="104" t="s">
        <v>1735</v>
      </c>
      <c r="D20" s="105" t="s">
        <v>1736</v>
      </c>
      <c r="E20" s="46" t="s">
        <v>112</v>
      </c>
      <c r="F20" s="104" t="s">
        <v>1737</v>
      </c>
      <c r="G20" s="107"/>
      <c r="H20" s="101" t="s">
        <v>1705</v>
      </c>
      <c r="I20" t="str">
        <f>_xlfn.DISPIMG("ID_146482AFE4DB4BB085A40F18FC1921A1",1)</f>
        <v>=DISPIMG("ID_146482AFE4DB4BB085A40F18FC1921A1",1)</v>
      </c>
      <c r="J20" s="46" t="s">
        <v>1738</v>
      </c>
      <c r="K20" s="46"/>
      <c r="L20" s="46"/>
      <c r="M20" s="46"/>
      <c r="N20" s="46"/>
      <c r="O20" s="46"/>
      <c r="P20" s="46"/>
      <c r="Q20" s="46"/>
      <c r="R20" s="46"/>
      <c r="S20" s="46"/>
      <c r="T20" s="46"/>
      <c r="U20" s="46"/>
      <c r="V20" s="46"/>
      <c r="W20" s="46"/>
      <c r="X20" s="46"/>
      <c r="Y20" s="46"/>
      <c r="Z20" s="46"/>
      <c r="AA20" s="46"/>
      <c r="AB20" s="46"/>
      <c r="AC20" s="46"/>
      <c r="AD20" s="46"/>
      <c r="AE20" s="46"/>
    </row>
    <row r="21" spans="1:31">
      <c r="A21" s="46"/>
      <c r="B21" s="46"/>
      <c r="C21" s="46"/>
      <c r="D21" s="46"/>
      <c r="E21" s="46"/>
      <c r="F21" s="46"/>
      <c r="G21" s="61"/>
      <c r="H21" s="101"/>
      <c r="I21" s="46"/>
      <c r="J21" s="46"/>
      <c r="K21" s="46"/>
      <c r="L21" s="46"/>
      <c r="M21" s="46"/>
      <c r="N21" s="46"/>
      <c r="O21" s="46"/>
      <c r="P21" s="46"/>
      <c r="Q21" s="46"/>
      <c r="R21" s="46"/>
      <c r="S21" s="46"/>
      <c r="T21" s="46"/>
      <c r="U21" s="46"/>
      <c r="V21" s="46"/>
      <c r="W21" s="46"/>
      <c r="X21" s="46"/>
      <c r="Y21" s="46"/>
      <c r="Z21" s="46"/>
      <c r="AA21" s="46"/>
      <c r="AB21" s="46"/>
      <c r="AC21" s="46"/>
      <c r="AD21" s="46"/>
      <c r="AE21" s="46"/>
    </row>
    <row r="22" ht="24" spans="1:31">
      <c r="A22" s="46"/>
      <c r="B22" s="46"/>
      <c r="C22" s="46"/>
      <c r="D22" s="46"/>
      <c r="E22" s="46"/>
      <c r="F22" s="46" t="s">
        <v>1739</v>
      </c>
      <c r="G22" s="61"/>
      <c r="H22" s="101"/>
      <c r="I22" s="46"/>
      <c r="J22" s="46"/>
      <c r="K22" s="46"/>
      <c r="L22" s="46"/>
      <c r="M22" s="46"/>
      <c r="N22" s="46"/>
      <c r="O22" s="46"/>
      <c r="P22" s="46"/>
      <c r="Q22" s="46"/>
      <c r="R22" s="46"/>
      <c r="S22" s="46"/>
      <c r="T22" s="46"/>
      <c r="U22" s="46"/>
      <c r="V22" s="46"/>
      <c r="W22" s="46"/>
      <c r="X22" s="46"/>
      <c r="Y22" s="46"/>
      <c r="Z22" s="46"/>
      <c r="AA22" s="46"/>
      <c r="AB22" s="46"/>
      <c r="AC22" s="46"/>
      <c r="AD22" s="46"/>
      <c r="AE22" s="46"/>
    </row>
    <row r="23" spans="1:31">
      <c r="A23" s="46"/>
      <c r="B23" s="46"/>
      <c r="C23" s="46"/>
      <c r="D23" s="46"/>
      <c r="E23" s="46"/>
      <c r="F23" s="46"/>
      <c r="G23" s="61"/>
      <c r="H23" s="101"/>
      <c r="I23" s="46"/>
      <c r="J23" s="46"/>
      <c r="K23" s="46"/>
      <c r="L23" s="46"/>
      <c r="M23" s="46"/>
      <c r="N23" s="46"/>
      <c r="O23" s="46"/>
      <c r="P23" s="46"/>
      <c r="Q23" s="46"/>
      <c r="R23" s="46"/>
      <c r="S23" s="46"/>
      <c r="T23" s="46"/>
      <c r="U23" s="46"/>
      <c r="V23" s="46"/>
      <c r="W23" s="46"/>
      <c r="X23" s="46"/>
      <c r="Y23" s="46"/>
      <c r="Z23" s="46"/>
      <c r="AA23" s="46"/>
      <c r="AB23" s="46"/>
      <c r="AC23" s="46"/>
      <c r="AD23" s="46"/>
      <c r="AE23" s="46"/>
    </row>
    <row r="24" spans="1:31">
      <c r="A24" s="46"/>
      <c r="B24" s="46"/>
      <c r="C24" s="46"/>
      <c r="D24" s="46"/>
      <c r="E24" s="46"/>
      <c r="F24" s="46" t="s">
        <v>1740</v>
      </c>
      <c r="G24" s="61"/>
      <c r="H24" s="101"/>
      <c r="I24" s="46"/>
      <c r="J24" s="46"/>
      <c r="K24" s="46"/>
      <c r="L24" s="46"/>
      <c r="M24" s="46"/>
      <c r="N24" s="46"/>
      <c r="O24" s="46"/>
      <c r="P24" s="46"/>
      <c r="Q24" s="46"/>
      <c r="R24" s="46"/>
      <c r="S24" s="46"/>
      <c r="T24" s="46"/>
      <c r="U24" s="46"/>
      <c r="V24" s="46"/>
      <c r="W24" s="46"/>
      <c r="X24" s="46"/>
      <c r="Y24" s="46"/>
      <c r="Z24" s="46"/>
      <c r="AA24" s="46"/>
      <c r="AB24" s="46"/>
      <c r="AC24" s="46"/>
      <c r="AD24" s="46"/>
      <c r="AE24" s="46"/>
    </row>
    <row r="25" spans="1:31">
      <c r="A25" s="46"/>
      <c r="B25" s="46"/>
      <c r="C25" s="46"/>
      <c r="D25" s="46"/>
      <c r="E25" s="46"/>
      <c r="F25" s="46"/>
      <c r="G25" s="61"/>
      <c r="H25" s="101"/>
      <c r="I25" s="46"/>
      <c r="J25" s="46"/>
      <c r="K25" s="46"/>
      <c r="L25" s="46"/>
      <c r="M25" s="46"/>
      <c r="N25" s="46"/>
      <c r="O25" s="46"/>
      <c r="P25" s="46"/>
      <c r="Q25" s="46"/>
      <c r="R25" s="46"/>
      <c r="S25" s="46"/>
      <c r="T25" s="46"/>
      <c r="U25" s="46"/>
      <c r="V25" s="46"/>
      <c r="W25" s="46"/>
      <c r="X25" s="46"/>
      <c r="Y25" s="46"/>
      <c r="Z25" s="46"/>
      <c r="AA25" s="46"/>
      <c r="AB25" s="46"/>
      <c r="AC25" s="46"/>
      <c r="AD25" s="46"/>
      <c r="AE25" s="46"/>
    </row>
    <row r="26" ht="24" spans="1:31">
      <c r="A26" s="46"/>
      <c r="B26" s="46"/>
      <c r="C26" s="46"/>
      <c r="D26" s="46"/>
      <c r="E26" s="46"/>
      <c r="F26" s="46" t="s">
        <v>1741</v>
      </c>
      <c r="G26" s="61"/>
      <c r="H26" s="101"/>
      <c r="I26" s="46"/>
      <c r="J26" s="46"/>
      <c r="K26" s="46"/>
      <c r="L26" s="46"/>
      <c r="M26" s="46"/>
      <c r="N26" s="46"/>
      <c r="O26" s="46"/>
      <c r="P26" s="46"/>
      <c r="Q26" s="46"/>
      <c r="R26" s="46"/>
      <c r="S26" s="46"/>
      <c r="T26" s="46"/>
      <c r="U26" s="46"/>
      <c r="V26" s="46"/>
      <c r="W26" s="46"/>
      <c r="X26" s="46"/>
      <c r="Y26" s="46"/>
      <c r="Z26" s="46"/>
      <c r="AA26" s="46"/>
      <c r="AB26" s="46"/>
      <c r="AC26" s="46"/>
      <c r="AD26" s="46"/>
      <c r="AE26" s="46"/>
    </row>
    <row r="27" ht="24" spans="2:31">
      <c r="B27" s="46"/>
      <c r="C27" s="46" t="s">
        <v>1742</v>
      </c>
      <c r="D27" s="101" t="s">
        <v>1715</v>
      </c>
      <c r="E27" s="46" t="s">
        <v>1743</v>
      </c>
      <c r="F27" s="91" t="s">
        <v>1744</v>
      </c>
      <c r="G27" s="61"/>
      <c r="H27" s="101" t="s">
        <v>1719</v>
      </c>
      <c r="I27" s="46" t="s">
        <v>1745</v>
      </c>
      <c r="J27" s="46"/>
      <c r="K27" s="46"/>
      <c r="L27" s="46"/>
      <c r="M27" s="46"/>
      <c r="N27" s="46"/>
      <c r="O27" s="46"/>
      <c r="P27" s="46"/>
      <c r="Q27" s="46"/>
      <c r="R27" s="46"/>
      <c r="S27" s="46"/>
      <c r="T27" s="46"/>
      <c r="U27" s="46"/>
      <c r="V27" s="46"/>
      <c r="W27" s="46"/>
      <c r="X27" s="46"/>
      <c r="Y27" s="46"/>
      <c r="Z27" s="46"/>
      <c r="AA27" s="46"/>
      <c r="AB27" s="46"/>
      <c r="AC27" s="46"/>
      <c r="AD27" s="46"/>
      <c r="AE27" s="46"/>
    </row>
    <row r="28" spans="1:31">
      <c r="A28" s="46"/>
      <c r="B28" s="46"/>
      <c r="C28" s="46"/>
      <c r="D28" s="46"/>
      <c r="E28" s="46"/>
      <c r="F28" s="46"/>
      <c r="G28" s="61"/>
      <c r="H28" s="101"/>
      <c r="I28" s="46"/>
      <c r="J28" s="46"/>
      <c r="K28" s="46"/>
      <c r="L28" s="46"/>
      <c r="M28" s="46"/>
      <c r="N28" s="46"/>
      <c r="O28" s="46"/>
      <c r="P28" s="46"/>
      <c r="Q28" s="46"/>
      <c r="R28" s="46"/>
      <c r="S28" s="46"/>
      <c r="T28" s="46"/>
      <c r="U28" s="46"/>
      <c r="V28" s="46"/>
      <c r="W28" s="46"/>
      <c r="X28" s="46"/>
      <c r="Y28" s="46"/>
      <c r="Z28" s="46"/>
      <c r="AA28" s="46"/>
      <c r="AB28" s="46"/>
      <c r="AC28" s="46"/>
      <c r="AD28" s="46"/>
      <c r="AE28" s="46"/>
    </row>
    <row r="29" ht="36" spans="1:31">
      <c r="A29" s="103"/>
      <c r="B29" s="104"/>
      <c r="C29" s="104" t="s">
        <v>1746</v>
      </c>
      <c r="D29" s="105" t="s">
        <v>1701</v>
      </c>
      <c r="E29" s="46" t="s">
        <v>112</v>
      </c>
      <c r="F29" s="106" t="s">
        <v>1747</v>
      </c>
      <c r="G29" s="107" t="s">
        <v>1748</v>
      </c>
      <c r="H29" s="101" t="s">
        <v>1705</v>
      </c>
      <c r="I29" s="46"/>
      <c r="J29" s="46"/>
      <c r="K29" s="46"/>
      <c r="L29" s="46"/>
      <c r="M29" s="46"/>
      <c r="N29" s="46"/>
      <c r="O29" s="46"/>
      <c r="P29" s="46"/>
      <c r="Q29" s="46"/>
      <c r="R29" s="46"/>
      <c r="S29" s="46"/>
      <c r="T29" s="46"/>
      <c r="U29" s="46"/>
      <c r="V29" s="46"/>
      <c r="W29" s="46"/>
      <c r="X29" s="46"/>
      <c r="Y29" s="46"/>
      <c r="Z29" s="46"/>
      <c r="AA29" s="46"/>
      <c r="AB29" s="46"/>
      <c r="AC29" s="46"/>
      <c r="AD29" s="46"/>
      <c r="AE29" s="46"/>
    </row>
    <row r="30" spans="1:31">
      <c r="A30" s="46"/>
      <c r="B30" s="46"/>
      <c r="C30" s="46"/>
      <c r="D30" s="46"/>
      <c r="E30" s="46"/>
      <c r="F30" s="46"/>
      <c r="G30" s="61"/>
      <c r="H30" s="101"/>
      <c r="I30" s="46"/>
      <c r="J30" s="46"/>
      <c r="K30" s="46"/>
      <c r="L30" s="46"/>
      <c r="M30" s="46"/>
      <c r="N30" s="46"/>
      <c r="O30" s="46"/>
      <c r="P30" s="46"/>
      <c r="Q30" s="46"/>
      <c r="R30" s="46"/>
      <c r="S30" s="46"/>
      <c r="T30" s="46"/>
      <c r="U30" s="46"/>
      <c r="V30" s="46"/>
      <c r="W30" s="46"/>
      <c r="X30" s="46"/>
      <c r="Y30" s="46"/>
      <c r="Z30" s="46"/>
      <c r="AA30" s="46"/>
      <c r="AB30" s="46"/>
      <c r="AC30" s="46"/>
      <c r="AD30" s="46"/>
      <c r="AE30" s="46"/>
    </row>
    <row r="31" ht="36" spans="2:31">
      <c r="B31" s="46"/>
      <c r="C31" s="46" t="s">
        <v>1749</v>
      </c>
      <c r="D31" s="101" t="s">
        <v>1701</v>
      </c>
      <c r="E31" s="46"/>
      <c r="F31" s="91" t="s">
        <v>1750</v>
      </c>
      <c r="G31" s="61"/>
      <c r="H31" s="101" t="s">
        <v>1719</v>
      </c>
      <c r="I31" s="46"/>
      <c r="J31" s="46"/>
      <c r="K31" s="46"/>
      <c r="L31" s="46"/>
      <c r="M31" s="46"/>
      <c r="N31" s="46"/>
      <c r="O31" s="46"/>
      <c r="P31" s="46"/>
      <c r="Q31" s="46"/>
      <c r="R31" s="46"/>
      <c r="S31" s="46"/>
      <c r="T31" s="46"/>
      <c r="U31" s="46"/>
      <c r="V31" s="46"/>
      <c r="W31" s="46"/>
      <c r="X31" s="46"/>
      <c r="Y31" s="46"/>
      <c r="Z31" s="46"/>
      <c r="AA31" s="46"/>
      <c r="AB31" s="46"/>
      <c r="AC31" s="46"/>
      <c r="AD31" s="46"/>
      <c r="AE31" s="46"/>
    </row>
    <row r="32" spans="1:31">
      <c r="A32" s="46"/>
      <c r="B32" s="46"/>
      <c r="C32" s="46"/>
      <c r="D32" s="46"/>
      <c r="E32" s="46"/>
      <c r="F32" s="46"/>
      <c r="G32" s="61"/>
      <c r="H32" s="101"/>
      <c r="I32" s="46"/>
      <c r="J32" s="46"/>
      <c r="K32" s="46"/>
      <c r="L32" s="46"/>
      <c r="M32" s="46"/>
      <c r="N32" s="46"/>
      <c r="O32" s="46"/>
      <c r="P32" s="46"/>
      <c r="Q32" s="46"/>
      <c r="R32" s="46"/>
      <c r="S32" s="46"/>
      <c r="T32" s="46"/>
      <c r="U32" s="46"/>
      <c r="V32" s="46"/>
      <c r="W32" s="46"/>
      <c r="X32" s="46"/>
      <c r="Y32" s="46"/>
      <c r="Z32" s="46"/>
      <c r="AA32" s="46"/>
      <c r="AB32" s="46"/>
      <c r="AC32" s="46"/>
      <c r="AD32" s="46"/>
      <c r="AE32" s="46"/>
    </row>
    <row r="33" ht="36" spans="2:31">
      <c r="B33" s="46"/>
      <c r="C33" s="46" t="s">
        <v>1751</v>
      </c>
      <c r="D33" s="101" t="s">
        <v>1736</v>
      </c>
      <c r="E33" s="46" t="s">
        <v>1743</v>
      </c>
      <c r="F33" s="91" t="s">
        <v>1752</v>
      </c>
      <c r="G33" s="61" t="s">
        <v>1753</v>
      </c>
      <c r="H33" s="101" t="s">
        <v>1719</v>
      </c>
      <c r="K33" s="46"/>
      <c r="L33" s="46"/>
      <c r="M33" s="46"/>
      <c r="N33" s="46"/>
      <c r="O33" s="46"/>
      <c r="P33" s="46"/>
      <c r="Q33" s="46"/>
      <c r="R33" s="46"/>
      <c r="S33" s="46"/>
      <c r="T33" s="46"/>
      <c r="U33" s="46"/>
      <c r="V33" s="46"/>
      <c r="W33" s="46"/>
      <c r="X33" s="46"/>
      <c r="Y33" s="46"/>
      <c r="Z33" s="46"/>
      <c r="AA33" s="46"/>
      <c r="AB33" s="46"/>
      <c r="AC33" s="46"/>
      <c r="AD33" s="46"/>
      <c r="AE33" s="46"/>
    </row>
    <row r="34" spans="1:31">
      <c r="A34" s="46"/>
      <c r="B34" s="46"/>
      <c r="C34" s="46"/>
      <c r="D34" s="46"/>
      <c r="E34" s="46"/>
      <c r="F34" s="46"/>
      <c r="G34" s="61"/>
      <c r="H34" s="101"/>
      <c r="I34" s="46"/>
      <c r="J34" s="46"/>
      <c r="K34" s="46"/>
      <c r="L34" s="46"/>
      <c r="M34" s="46"/>
      <c r="N34" s="46"/>
      <c r="O34" s="46"/>
      <c r="P34" s="46"/>
      <c r="Q34" s="46"/>
      <c r="R34" s="46"/>
      <c r="S34" s="46"/>
      <c r="T34" s="46"/>
      <c r="U34" s="46"/>
      <c r="V34" s="46"/>
      <c r="W34" s="46"/>
      <c r="X34" s="46"/>
      <c r="Y34" s="46"/>
      <c r="Z34" s="46"/>
      <c r="AA34" s="46"/>
      <c r="AB34" s="46"/>
      <c r="AC34" s="46"/>
      <c r="AD34" s="46"/>
      <c r="AE34" s="46"/>
    </row>
    <row r="35" ht="36" spans="1:31">
      <c r="A35" s="103"/>
      <c r="B35" s="104"/>
      <c r="C35" s="104" t="s">
        <v>1754</v>
      </c>
      <c r="D35" s="105" t="s">
        <v>1701</v>
      </c>
      <c r="E35" s="46"/>
      <c r="F35" s="104" t="s">
        <v>1755</v>
      </c>
      <c r="G35" s="107" t="s">
        <v>1756</v>
      </c>
      <c r="H35" s="101" t="s">
        <v>1705</v>
      </c>
      <c r="I35" s="46"/>
      <c r="J35" s="46"/>
      <c r="K35" s="46"/>
      <c r="L35" s="46"/>
      <c r="M35" s="46"/>
      <c r="N35" s="46"/>
      <c r="O35" s="46"/>
      <c r="P35" s="46"/>
      <c r="Q35" s="46"/>
      <c r="R35" s="46"/>
      <c r="S35" s="46"/>
      <c r="T35" s="46"/>
      <c r="U35" s="46"/>
      <c r="V35" s="46"/>
      <c r="W35" s="46"/>
      <c r="X35" s="46"/>
      <c r="Y35" s="46"/>
      <c r="Z35" s="46"/>
      <c r="AA35" s="46"/>
      <c r="AB35" s="46"/>
      <c r="AC35" s="46"/>
      <c r="AD35" s="46"/>
      <c r="AE35" s="46"/>
    </row>
    <row r="36" spans="1:31">
      <c r="A36" s="46"/>
      <c r="B36" s="46"/>
      <c r="C36" s="46"/>
      <c r="D36" s="46"/>
      <c r="E36" s="46"/>
      <c r="F36" s="46"/>
      <c r="G36" s="61"/>
      <c r="H36" s="101"/>
      <c r="I36" s="46"/>
      <c r="J36" s="46"/>
      <c r="K36" s="46"/>
      <c r="L36" s="46"/>
      <c r="M36" s="46"/>
      <c r="N36" s="46"/>
      <c r="O36" s="46"/>
      <c r="P36" s="46"/>
      <c r="Q36" s="46"/>
      <c r="R36" s="46"/>
      <c r="S36" s="46"/>
      <c r="T36" s="46"/>
      <c r="U36" s="46"/>
      <c r="V36" s="46"/>
      <c r="W36" s="46"/>
      <c r="X36" s="46"/>
      <c r="Y36" s="46"/>
      <c r="Z36" s="46"/>
      <c r="AA36" s="46"/>
      <c r="AB36" s="46"/>
      <c r="AC36" s="46"/>
      <c r="AD36" s="46"/>
      <c r="AE36" s="46"/>
    </row>
    <row r="37" ht="36" spans="2:31">
      <c r="B37" s="46" t="s">
        <v>657</v>
      </c>
      <c r="C37" s="46" t="s">
        <v>1757</v>
      </c>
      <c r="D37" s="101" t="s">
        <v>1701</v>
      </c>
      <c r="E37" s="46" t="s">
        <v>1722</v>
      </c>
      <c r="F37" s="91" t="s">
        <v>1758</v>
      </c>
      <c r="G37" s="61"/>
      <c r="H37" s="101" t="s">
        <v>560</v>
      </c>
      <c r="I37" s="46"/>
      <c r="J37" s="46"/>
      <c r="K37" s="46"/>
      <c r="L37" s="46"/>
      <c r="M37" s="46"/>
      <c r="N37" s="46"/>
      <c r="O37" s="46"/>
      <c r="P37" s="46"/>
      <c r="Q37" s="46"/>
      <c r="R37" s="46"/>
      <c r="S37" s="46"/>
      <c r="T37" s="46"/>
      <c r="U37" s="46"/>
      <c r="V37" s="46"/>
      <c r="W37" s="46"/>
      <c r="X37" s="46"/>
      <c r="Y37" s="46"/>
      <c r="Z37" s="46"/>
      <c r="AA37" s="46"/>
      <c r="AB37" s="46"/>
      <c r="AC37" s="46"/>
      <c r="AD37" s="46"/>
      <c r="AE37" s="46"/>
    </row>
    <row r="38" spans="1:31">
      <c r="A38" s="46"/>
      <c r="B38" s="46"/>
      <c r="C38" s="46"/>
      <c r="D38" s="46"/>
      <c r="E38" s="46"/>
      <c r="F38" s="46"/>
      <c r="G38" s="61"/>
      <c r="H38" s="101"/>
      <c r="I38" s="46"/>
      <c r="J38" s="46"/>
      <c r="K38" s="46"/>
      <c r="L38" s="46"/>
      <c r="M38" s="46"/>
      <c r="N38" s="46"/>
      <c r="O38" s="46"/>
      <c r="P38" s="46"/>
      <c r="Q38" s="46"/>
      <c r="R38" s="46"/>
      <c r="S38" s="46"/>
      <c r="T38" s="46"/>
      <c r="U38" s="46"/>
      <c r="V38" s="46"/>
      <c r="W38" s="46"/>
      <c r="X38" s="46"/>
      <c r="Y38" s="46"/>
      <c r="Z38" s="46"/>
      <c r="AA38" s="46"/>
      <c r="AB38" s="46"/>
      <c r="AC38" s="46"/>
      <c r="AD38" s="46"/>
      <c r="AE38" s="46"/>
    </row>
    <row r="39" spans="1:31">
      <c r="A39" s="46"/>
      <c r="B39" s="46"/>
      <c r="C39" s="46"/>
      <c r="D39" s="101"/>
      <c r="E39" s="46"/>
      <c r="F39" s="46"/>
      <c r="G39" s="46"/>
      <c r="H39" s="101"/>
      <c r="I39" s="46"/>
      <c r="J39" s="46"/>
      <c r="K39" s="46"/>
      <c r="L39" s="46"/>
      <c r="M39" s="46"/>
      <c r="N39" s="46"/>
      <c r="O39" s="46"/>
      <c r="P39" s="46"/>
      <c r="Q39" s="46"/>
      <c r="R39" s="46"/>
      <c r="S39" s="46"/>
      <c r="T39" s="46"/>
      <c r="U39" s="46"/>
      <c r="V39" s="46"/>
      <c r="W39" s="46"/>
      <c r="X39" s="46"/>
      <c r="Y39" s="46"/>
      <c r="Z39" s="46"/>
      <c r="AA39" s="46"/>
      <c r="AB39" s="46"/>
      <c r="AC39" s="46"/>
      <c r="AD39" s="46"/>
      <c r="AE39" s="46"/>
    </row>
    <row r="40" ht="37.5" spans="1:31">
      <c r="A40" t="str">
        <f>_xlfn.DISPIMG("ID_073352FFCD24491BA77D2476FCA1EC9F",1)</f>
        <v>=DISPIMG("ID_073352FFCD24491BA77D2476FCA1EC9F",1)</v>
      </c>
      <c r="B40" s="46" t="s">
        <v>657</v>
      </c>
      <c r="C40" s="46" t="s">
        <v>1759</v>
      </c>
      <c r="D40" s="101" t="s">
        <v>1701</v>
      </c>
      <c r="E40" s="46" t="s">
        <v>1760</v>
      </c>
      <c r="F40" s="46" t="s">
        <v>1761</v>
      </c>
      <c r="G40" s="46"/>
      <c r="H40" s="101" t="s">
        <v>1705</v>
      </c>
      <c r="I40" s="46"/>
      <c r="J40" s="46"/>
      <c r="K40" s="46"/>
      <c r="L40" s="46"/>
      <c r="M40" s="46"/>
      <c r="N40" s="46"/>
      <c r="O40" s="46"/>
      <c r="P40" s="46"/>
      <c r="Q40" s="46"/>
      <c r="R40" s="46"/>
      <c r="S40" s="46"/>
      <c r="T40" s="46"/>
      <c r="U40" s="46"/>
      <c r="V40" s="46"/>
      <c r="W40" s="46"/>
      <c r="X40" s="46"/>
      <c r="Y40" s="46"/>
      <c r="Z40" s="46"/>
      <c r="AA40" s="46"/>
      <c r="AB40" s="46"/>
      <c r="AC40" s="46"/>
      <c r="AD40" s="46"/>
      <c r="AE40" s="46"/>
    </row>
    <row r="41" spans="1:31">
      <c r="A41" s="46"/>
      <c r="B41" s="46"/>
      <c r="C41" s="46"/>
      <c r="D41" s="46"/>
      <c r="E41" s="46"/>
      <c r="F41" s="46"/>
      <c r="G41" s="61"/>
      <c r="H41" s="101"/>
      <c r="I41" s="46"/>
      <c r="J41" s="46"/>
      <c r="K41" s="46"/>
      <c r="L41" s="46"/>
      <c r="M41" s="46"/>
      <c r="N41" s="46"/>
      <c r="O41" s="46"/>
      <c r="P41" s="46"/>
      <c r="Q41" s="46"/>
      <c r="R41" s="46"/>
      <c r="S41" s="46"/>
      <c r="T41" s="46"/>
      <c r="U41" s="46"/>
      <c r="V41" s="46"/>
      <c r="W41" s="46"/>
      <c r="X41" s="46"/>
      <c r="Y41" s="46"/>
      <c r="Z41" s="46"/>
      <c r="AA41" s="46"/>
      <c r="AB41" s="46"/>
      <c r="AC41" s="46"/>
      <c r="AD41" s="46"/>
      <c r="AE41" s="46"/>
    </row>
    <row r="42" ht="36" spans="2:31">
      <c r="B42" s="46"/>
      <c r="C42" s="51" t="s">
        <v>1762</v>
      </c>
      <c r="D42" s="101" t="s">
        <v>1715</v>
      </c>
      <c r="E42" s="46"/>
      <c r="F42" s="46" t="s">
        <v>1763</v>
      </c>
      <c r="G42" s="61" t="s">
        <v>1764</v>
      </c>
      <c r="H42" s="101" t="s">
        <v>1719</v>
      </c>
      <c r="J42" s="46"/>
      <c r="K42" s="46"/>
      <c r="L42" s="46"/>
      <c r="M42" s="46"/>
      <c r="N42" s="46"/>
      <c r="O42" s="46"/>
      <c r="P42" s="46"/>
      <c r="Q42" s="46"/>
      <c r="R42" s="46"/>
      <c r="S42" s="46"/>
      <c r="T42" s="46"/>
      <c r="U42" s="46"/>
      <c r="V42" s="46"/>
      <c r="W42" s="46"/>
      <c r="X42" s="46"/>
      <c r="Y42" s="46"/>
      <c r="Z42" s="46"/>
      <c r="AA42" s="46"/>
      <c r="AB42" s="46"/>
      <c r="AC42" s="46"/>
      <c r="AD42" s="46"/>
      <c r="AE42" s="46"/>
    </row>
    <row r="43" spans="1:31">
      <c r="A43" s="46"/>
      <c r="B43" s="46"/>
      <c r="C43" s="46"/>
      <c r="D43" s="46"/>
      <c r="E43" s="46"/>
      <c r="F43" s="46"/>
      <c r="G43" s="61"/>
      <c r="H43" s="101"/>
      <c r="I43" s="46"/>
      <c r="J43" s="46"/>
      <c r="K43" s="46"/>
      <c r="L43" s="46"/>
      <c r="M43" s="46"/>
      <c r="N43" s="46"/>
      <c r="O43" s="46"/>
      <c r="P43" s="46"/>
      <c r="Q43" s="46"/>
      <c r="R43" s="46"/>
      <c r="S43" s="46"/>
      <c r="T43" s="46"/>
      <c r="U43" s="46"/>
      <c r="V43" s="46"/>
      <c r="W43" s="46"/>
      <c r="X43" s="46"/>
      <c r="Y43" s="46"/>
      <c r="Z43" s="46"/>
      <c r="AA43" s="46"/>
      <c r="AB43" s="46"/>
      <c r="AC43" s="46"/>
      <c r="AD43" s="46"/>
      <c r="AE43" s="46"/>
    </row>
    <row r="44" ht="36" spans="1:31">
      <c r="A44" s="46"/>
      <c r="B44" s="46" t="s">
        <v>657</v>
      </c>
      <c r="C44" s="46"/>
      <c r="D44" s="101" t="s">
        <v>1701</v>
      </c>
      <c r="E44" s="46" t="s">
        <v>1765</v>
      </c>
      <c r="F44" s="46" t="s">
        <v>1766</v>
      </c>
      <c r="G44" s="61" t="s">
        <v>1767</v>
      </c>
      <c r="H44" s="101"/>
      <c r="I44" s="46"/>
      <c r="J44" s="46"/>
      <c r="K44" s="46"/>
      <c r="L44" s="46"/>
      <c r="M44" s="46"/>
      <c r="N44" s="46"/>
      <c r="O44" s="46"/>
      <c r="P44" s="46"/>
      <c r="Q44" s="46"/>
      <c r="R44" s="46"/>
      <c r="S44" s="46"/>
      <c r="T44" s="46"/>
      <c r="U44" s="46"/>
      <c r="V44" s="46"/>
      <c r="W44" s="46"/>
      <c r="X44" s="46"/>
      <c r="Y44" s="46"/>
      <c r="Z44" s="46"/>
      <c r="AA44" s="46"/>
      <c r="AB44" s="46"/>
      <c r="AC44" s="46"/>
      <c r="AD44" s="46"/>
      <c r="AE44" s="46"/>
    </row>
    <row r="45" spans="1:31">
      <c r="A45" s="46"/>
      <c r="B45" s="46"/>
      <c r="C45" s="46"/>
      <c r="D45" s="101"/>
      <c r="E45" s="46"/>
      <c r="F45" s="46"/>
      <c r="G45" s="61"/>
      <c r="H45" s="101"/>
      <c r="I45" s="46"/>
      <c r="J45" s="46"/>
      <c r="K45" s="46"/>
      <c r="L45" s="46"/>
      <c r="M45" s="46"/>
      <c r="N45" s="46"/>
      <c r="O45" s="46"/>
      <c r="P45" s="46"/>
      <c r="Q45" s="46"/>
      <c r="R45" s="46"/>
      <c r="S45" s="46"/>
      <c r="T45" s="46"/>
      <c r="U45" s="46"/>
      <c r="V45" s="46"/>
      <c r="W45" s="46"/>
      <c r="X45" s="46"/>
      <c r="Y45" s="46"/>
      <c r="Z45" s="46"/>
      <c r="AA45" s="46"/>
      <c r="AB45" s="46"/>
      <c r="AC45" s="46"/>
      <c r="AD45" s="46"/>
      <c r="AE45" s="46"/>
    </row>
    <row r="46" ht="60" spans="1:31">
      <c r="A46" t="str">
        <f>_xlfn.DISPIMG("ID_A52F061320074C81A30037AF589F1B14",1)</f>
        <v>=DISPIMG("ID_A52F061320074C81A30037AF589F1B14",1)</v>
      </c>
      <c r="B46" s="46" t="s">
        <v>657</v>
      </c>
      <c r="C46" s="46" t="s">
        <v>1768</v>
      </c>
      <c r="D46" s="101" t="s">
        <v>1701</v>
      </c>
      <c r="E46" s="46" t="s">
        <v>1765</v>
      </c>
      <c r="F46" s="46" t="s">
        <v>1769</v>
      </c>
      <c r="G46" s="61" t="s">
        <v>1770</v>
      </c>
      <c r="H46" s="101" t="s">
        <v>560</v>
      </c>
      <c r="I46" s="46"/>
      <c r="J46" s="46"/>
      <c r="K46" s="46"/>
      <c r="L46" s="46"/>
      <c r="M46" s="46"/>
      <c r="N46" s="46"/>
      <c r="O46" s="46"/>
      <c r="P46" s="46"/>
      <c r="Q46" s="46"/>
      <c r="R46" s="46"/>
      <c r="S46" s="46"/>
      <c r="T46" s="46"/>
      <c r="U46" s="46"/>
      <c r="V46" s="46"/>
      <c r="W46" s="46"/>
      <c r="X46" s="46"/>
      <c r="Y46" s="46"/>
      <c r="Z46" s="46"/>
      <c r="AA46" s="46"/>
      <c r="AB46" s="46"/>
      <c r="AC46" s="46"/>
      <c r="AD46" s="46"/>
      <c r="AE46" s="46"/>
    </row>
    <row r="47" spans="1:31">
      <c r="A47" s="46"/>
      <c r="B47" s="46"/>
      <c r="C47" s="46"/>
      <c r="D47" s="46"/>
      <c r="E47" s="46"/>
      <c r="F47" s="46"/>
      <c r="G47" s="61"/>
      <c r="H47" s="101"/>
      <c r="I47" s="46"/>
      <c r="J47" s="46"/>
      <c r="K47" s="46"/>
      <c r="L47" s="46"/>
      <c r="M47" s="46"/>
      <c r="N47" s="46"/>
      <c r="O47" s="46"/>
      <c r="P47" s="46"/>
      <c r="Q47" s="46"/>
      <c r="R47" s="46"/>
      <c r="S47" s="46"/>
      <c r="T47" s="46"/>
      <c r="U47" s="46"/>
      <c r="V47" s="46"/>
      <c r="W47" s="46"/>
      <c r="X47" s="46"/>
      <c r="Y47" s="46"/>
      <c r="Z47" s="46"/>
      <c r="AA47" s="46"/>
      <c r="AB47" s="46"/>
      <c r="AC47" s="46"/>
      <c r="AD47" s="46"/>
      <c r="AE47" s="46"/>
    </row>
    <row r="48" ht="24" spans="2:31">
      <c r="B48" s="46"/>
      <c r="C48" s="46" t="s">
        <v>1771</v>
      </c>
      <c r="D48" s="101" t="s">
        <v>1701</v>
      </c>
      <c r="E48" s="46"/>
      <c r="F48" s="91" t="s">
        <v>1772</v>
      </c>
      <c r="G48" s="61" t="s">
        <v>1704</v>
      </c>
      <c r="H48" s="101" t="s">
        <v>1705</v>
      </c>
      <c r="I48" s="46"/>
      <c r="J48" s="46"/>
      <c r="K48" s="46"/>
      <c r="L48" s="46"/>
      <c r="M48" s="46"/>
      <c r="N48" s="46"/>
      <c r="O48" s="46"/>
      <c r="P48" s="46"/>
      <c r="Q48" s="46"/>
      <c r="R48" s="46"/>
      <c r="S48" s="46"/>
      <c r="T48" s="46"/>
      <c r="U48" s="46"/>
      <c r="V48" s="46"/>
      <c r="W48" s="46"/>
      <c r="X48" s="46"/>
      <c r="Y48" s="46"/>
      <c r="Z48" s="46"/>
      <c r="AA48" s="46"/>
      <c r="AB48" s="46"/>
      <c r="AC48" s="46"/>
      <c r="AD48" s="46"/>
      <c r="AE48" s="46"/>
    </row>
    <row r="49" spans="2:31">
      <c r="B49" s="46"/>
      <c r="C49" s="46"/>
      <c r="D49" s="46"/>
      <c r="E49" s="46"/>
      <c r="F49" s="46"/>
      <c r="G49" s="61"/>
      <c r="H49" s="101"/>
      <c r="I49" s="46"/>
      <c r="J49" s="46"/>
      <c r="K49" s="46"/>
      <c r="L49" s="46"/>
      <c r="M49" s="46"/>
      <c r="N49" s="46"/>
      <c r="O49" s="46"/>
      <c r="P49" s="46"/>
      <c r="Q49" s="46"/>
      <c r="R49" s="46"/>
      <c r="S49" s="46"/>
      <c r="T49" s="46"/>
      <c r="U49" s="46"/>
      <c r="V49" s="46"/>
      <c r="W49" s="46"/>
      <c r="X49" s="46"/>
      <c r="Y49" s="46"/>
      <c r="Z49" s="46"/>
      <c r="AA49" s="46"/>
      <c r="AB49" s="46"/>
      <c r="AC49" s="46"/>
      <c r="AD49" s="46"/>
      <c r="AE49" s="46"/>
    </row>
    <row r="50" ht="48" spans="1:31">
      <c r="A50" s="46"/>
      <c r="B50" s="46"/>
      <c r="C50" s="46" t="s">
        <v>1773</v>
      </c>
      <c r="D50" s="101" t="s">
        <v>1701</v>
      </c>
      <c r="E50" s="46" t="s">
        <v>949</v>
      </c>
      <c r="F50" s="46" t="s">
        <v>1774</v>
      </c>
      <c r="G50" s="61" t="s">
        <v>1775</v>
      </c>
      <c r="H50" s="101" t="s">
        <v>560</v>
      </c>
      <c r="I50" s="46"/>
      <c r="J50" s="46"/>
      <c r="K50" s="46"/>
      <c r="L50" s="46"/>
      <c r="M50" s="46"/>
      <c r="N50" s="46"/>
      <c r="O50" s="46"/>
      <c r="P50" s="46"/>
      <c r="Q50" s="46"/>
      <c r="R50" s="46"/>
      <c r="S50" s="46"/>
      <c r="T50" s="46"/>
      <c r="U50" s="46"/>
      <c r="V50" s="46"/>
      <c r="W50" s="46"/>
      <c r="X50" s="46"/>
      <c r="Y50" s="46"/>
      <c r="Z50" s="46"/>
      <c r="AA50" s="46"/>
      <c r="AB50" s="46"/>
      <c r="AC50" s="46"/>
      <c r="AD50" s="46"/>
      <c r="AE50" s="46"/>
    </row>
    <row r="51" spans="1:31">
      <c r="A51" s="46"/>
      <c r="B51" s="46"/>
      <c r="C51" s="46"/>
      <c r="D51" s="46"/>
      <c r="E51" s="46"/>
      <c r="F51" s="46"/>
      <c r="G51" s="61"/>
      <c r="H51" s="101"/>
      <c r="I51" s="46"/>
      <c r="J51" s="46"/>
      <c r="K51" s="46"/>
      <c r="L51" s="46"/>
      <c r="M51" s="46"/>
      <c r="N51" s="46"/>
      <c r="O51" s="46"/>
      <c r="P51" s="46"/>
      <c r="Q51" s="46"/>
      <c r="R51" s="46"/>
      <c r="S51" s="46"/>
      <c r="T51" s="46"/>
      <c r="U51" s="46"/>
      <c r="V51" s="46"/>
      <c r="W51" s="46"/>
      <c r="X51" s="46"/>
      <c r="Y51" s="46"/>
      <c r="Z51" s="46"/>
      <c r="AA51" s="46"/>
      <c r="AB51" s="46"/>
      <c r="AC51" s="46"/>
      <c r="AD51" s="46"/>
      <c r="AE51" s="46"/>
    </row>
    <row r="52" ht="48" spans="2:31">
      <c r="B52" s="46" t="s">
        <v>1776</v>
      </c>
      <c r="C52" s="46" t="s">
        <v>1777</v>
      </c>
      <c r="D52" s="101" t="s">
        <v>1736</v>
      </c>
      <c r="E52" s="46" t="s">
        <v>1778</v>
      </c>
      <c r="F52" s="46" t="s">
        <v>1779</v>
      </c>
      <c r="G52" s="61" t="s">
        <v>1780</v>
      </c>
      <c r="H52" s="101" t="s">
        <v>1719</v>
      </c>
      <c r="J52" s="46"/>
      <c r="K52" s="46"/>
      <c r="L52" s="46"/>
      <c r="M52" s="46"/>
      <c r="N52" s="46"/>
      <c r="O52" s="46"/>
      <c r="P52" s="46"/>
      <c r="Q52" s="46"/>
      <c r="R52" s="46"/>
      <c r="S52" s="46"/>
      <c r="T52" s="46"/>
      <c r="U52" s="46"/>
      <c r="V52" s="46"/>
      <c r="W52" s="46"/>
      <c r="X52" s="46"/>
      <c r="Y52" s="46"/>
      <c r="Z52" s="46"/>
      <c r="AA52" s="46"/>
      <c r="AB52" s="46"/>
      <c r="AC52" s="46"/>
      <c r="AD52" s="46"/>
      <c r="AE52" s="46"/>
    </row>
    <row r="53" spans="1:31">
      <c r="A53" s="46"/>
      <c r="B53" s="46"/>
      <c r="C53" s="46"/>
      <c r="D53" s="46"/>
      <c r="E53" s="46"/>
      <c r="F53" s="46"/>
      <c r="G53" s="61"/>
      <c r="H53" s="101"/>
      <c r="I53" s="46"/>
      <c r="J53" s="46"/>
      <c r="K53" s="46"/>
      <c r="L53" s="46"/>
      <c r="M53" s="46"/>
      <c r="N53" s="46"/>
      <c r="O53" s="46"/>
      <c r="P53" s="46"/>
      <c r="Q53" s="46"/>
      <c r="R53" s="46"/>
      <c r="S53" s="46"/>
      <c r="T53" s="46"/>
      <c r="U53" s="46"/>
      <c r="V53" s="46"/>
      <c r="W53" s="46"/>
      <c r="X53" s="46"/>
      <c r="Y53" s="46"/>
      <c r="Z53" s="46"/>
      <c r="AA53" s="46"/>
      <c r="AB53" s="46"/>
      <c r="AC53" s="46"/>
      <c r="AD53" s="46"/>
      <c r="AE53" s="46"/>
    </row>
    <row r="54" ht="36" spans="1:31">
      <c r="A54" s="103"/>
      <c r="B54" s="104"/>
      <c r="C54" s="104" t="s">
        <v>1781</v>
      </c>
      <c r="D54" s="105" t="s">
        <v>1715</v>
      </c>
      <c r="E54" s="46"/>
      <c r="F54" s="104" t="s">
        <v>1782</v>
      </c>
      <c r="G54" s="104"/>
      <c r="H54" s="101" t="s">
        <v>1705</v>
      </c>
      <c r="I54" s="46"/>
      <c r="J54" s="46"/>
      <c r="K54" s="46"/>
      <c r="L54" s="46"/>
      <c r="M54" s="46"/>
      <c r="N54" s="46"/>
      <c r="O54" s="46"/>
      <c r="P54" s="46"/>
      <c r="Q54" s="46"/>
      <c r="R54" s="46"/>
      <c r="S54" s="46"/>
      <c r="T54" s="46"/>
      <c r="U54" s="46"/>
      <c r="V54" s="46"/>
      <c r="W54" s="46"/>
      <c r="X54" s="46"/>
      <c r="Y54" s="46"/>
      <c r="Z54" s="46"/>
      <c r="AA54" s="46"/>
      <c r="AB54" s="46"/>
      <c r="AC54" s="46"/>
      <c r="AD54" s="46"/>
      <c r="AE54" s="46"/>
    </row>
    <row r="55" spans="1:31">
      <c r="A55" s="46"/>
      <c r="B55" s="46"/>
      <c r="C55" s="46"/>
      <c r="D55" s="46"/>
      <c r="E55" s="46"/>
      <c r="F55" s="46"/>
      <c r="G55" s="61"/>
      <c r="H55" s="101"/>
      <c r="I55" s="46"/>
      <c r="J55" s="46"/>
      <c r="K55" s="46"/>
      <c r="L55" s="46"/>
      <c r="M55" s="46"/>
      <c r="N55" s="46"/>
      <c r="O55" s="46"/>
      <c r="P55" s="46"/>
      <c r="Q55" s="46"/>
      <c r="R55" s="46"/>
      <c r="S55" s="46"/>
      <c r="T55" s="46"/>
      <c r="U55" s="46"/>
      <c r="V55" s="46"/>
      <c r="W55" s="46"/>
      <c r="X55" s="46"/>
      <c r="Y55" s="46"/>
      <c r="Z55" s="46"/>
      <c r="AA55" s="46"/>
      <c r="AB55" s="46"/>
      <c r="AC55" s="46"/>
      <c r="AD55" s="46"/>
      <c r="AE55" s="46"/>
    </row>
    <row r="56" ht="36" spans="2:31">
      <c r="B56" s="46" t="s">
        <v>731</v>
      </c>
      <c r="C56" s="46" t="s">
        <v>1783</v>
      </c>
      <c r="D56" s="101" t="s">
        <v>1701</v>
      </c>
      <c r="E56" s="46" t="s">
        <v>1104</v>
      </c>
      <c r="F56" s="91" t="s">
        <v>1784</v>
      </c>
      <c r="G56" s="61"/>
      <c r="H56" s="101" t="s">
        <v>1705</v>
      </c>
      <c r="I56" s="46"/>
      <c r="J56" s="46"/>
      <c r="K56" s="46"/>
      <c r="L56" s="46"/>
      <c r="M56" s="46"/>
      <c r="N56" s="46"/>
      <c r="O56" s="46"/>
      <c r="P56" s="46"/>
      <c r="Q56" s="46"/>
      <c r="R56" s="46"/>
      <c r="S56" s="46"/>
      <c r="T56" s="46"/>
      <c r="U56" s="46"/>
      <c r="V56" s="46"/>
      <c r="W56" s="46"/>
      <c r="X56" s="46"/>
      <c r="Y56" s="46"/>
      <c r="Z56" s="46"/>
      <c r="AA56" s="46"/>
      <c r="AB56" s="46"/>
      <c r="AC56" s="46"/>
      <c r="AD56" s="46"/>
      <c r="AE56" s="46"/>
    </row>
    <row r="57" spans="1:31">
      <c r="A57" s="46"/>
      <c r="B57" s="46"/>
      <c r="C57" s="46"/>
      <c r="D57" s="46"/>
      <c r="E57" s="46"/>
      <c r="F57" s="46"/>
      <c r="G57" s="61"/>
      <c r="H57" s="101"/>
      <c r="I57" s="46"/>
      <c r="J57" s="46"/>
      <c r="K57" s="46"/>
      <c r="L57" s="46"/>
      <c r="M57" s="46"/>
      <c r="N57" s="46"/>
      <c r="O57" s="46"/>
      <c r="P57" s="46"/>
      <c r="Q57" s="46"/>
      <c r="R57" s="46"/>
      <c r="S57" s="46"/>
      <c r="T57" s="46"/>
      <c r="U57" s="46"/>
      <c r="V57" s="46"/>
      <c r="W57" s="46"/>
      <c r="X57" s="46"/>
      <c r="Y57" s="46"/>
      <c r="Z57" s="46"/>
      <c r="AA57" s="46"/>
      <c r="AB57" s="46"/>
      <c r="AC57" s="46"/>
      <c r="AD57" s="46"/>
      <c r="AE57" s="46"/>
    </row>
    <row r="58" ht="36" spans="2:31">
      <c r="B58" s="46"/>
      <c r="C58" s="46" t="s">
        <v>1785</v>
      </c>
      <c r="D58" s="101" t="s">
        <v>1715</v>
      </c>
      <c r="E58" s="46" t="s">
        <v>1104</v>
      </c>
      <c r="F58" s="91" t="s">
        <v>1786</v>
      </c>
      <c r="G58" s="61"/>
      <c r="H58" s="101" t="s">
        <v>1719</v>
      </c>
      <c r="J58" s="46"/>
      <c r="K58" s="46"/>
      <c r="L58" s="46"/>
      <c r="M58" s="46"/>
      <c r="N58" s="46"/>
      <c r="O58" s="46"/>
      <c r="P58" s="46"/>
      <c r="Q58" s="46"/>
      <c r="R58" s="46"/>
      <c r="S58" s="46"/>
      <c r="T58" s="46"/>
      <c r="U58" s="46"/>
      <c r="V58" s="46"/>
      <c r="W58" s="46"/>
      <c r="X58" s="46"/>
      <c r="Y58" s="46"/>
      <c r="Z58" s="46"/>
      <c r="AA58" s="46"/>
      <c r="AB58" s="46"/>
      <c r="AC58" s="46"/>
      <c r="AD58" s="46"/>
      <c r="AE58" s="46"/>
    </row>
    <row r="59" ht="37.5" spans="1:31">
      <c r="A59" t="str">
        <f>_xlfn.DISPIMG("ID_29E01657825D4E7A8A244B587BC03B49",1)</f>
        <v>=DISPIMG("ID_29E01657825D4E7A8A244B587BC03B49",1)</v>
      </c>
      <c r="B59" s="46" t="s">
        <v>731</v>
      </c>
      <c r="C59" s="46" t="s">
        <v>1787</v>
      </c>
      <c r="D59" s="101" t="s">
        <v>1701</v>
      </c>
      <c r="E59" s="46" t="s">
        <v>649</v>
      </c>
      <c r="F59" s="46" t="s">
        <v>1788</v>
      </c>
      <c r="G59" s="61"/>
      <c r="H59" s="101" t="s">
        <v>1705</v>
      </c>
      <c r="I59" s="46"/>
      <c r="J59" s="46"/>
      <c r="K59" s="46"/>
      <c r="L59" s="46"/>
      <c r="M59" s="46"/>
      <c r="N59" s="46"/>
      <c r="O59" s="46"/>
      <c r="P59" s="46"/>
      <c r="Q59" s="46"/>
      <c r="R59" s="46"/>
      <c r="S59" s="46"/>
      <c r="T59" s="46"/>
      <c r="U59" s="46"/>
      <c r="V59" s="46"/>
      <c r="W59" s="46"/>
      <c r="X59" s="46"/>
      <c r="Y59" s="46"/>
      <c r="Z59" s="46"/>
      <c r="AA59" s="46"/>
      <c r="AB59" s="46"/>
      <c r="AC59" s="46"/>
      <c r="AD59" s="46"/>
      <c r="AE59" s="46"/>
    </row>
    <row r="60" spans="1:31">
      <c r="A60" s="46"/>
      <c r="B60" s="46"/>
      <c r="C60" s="46"/>
      <c r="D60" s="46"/>
      <c r="E60" s="46"/>
      <c r="F60" s="46"/>
      <c r="G60" s="61"/>
      <c r="H60" s="101"/>
      <c r="I60" s="3"/>
      <c r="J60" s="46"/>
      <c r="K60" s="46"/>
      <c r="L60" s="46"/>
      <c r="M60" s="46"/>
      <c r="N60" s="46"/>
      <c r="O60" s="46"/>
      <c r="P60" s="46"/>
      <c r="Q60" s="46"/>
      <c r="R60" s="46"/>
      <c r="S60" s="46"/>
      <c r="T60" s="46"/>
      <c r="U60" s="46"/>
      <c r="V60" s="46"/>
      <c r="W60" s="46"/>
      <c r="X60" s="46"/>
      <c r="Y60" s="46"/>
      <c r="Z60" s="46"/>
      <c r="AA60" s="46"/>
      <c r="AB60" s="46"/>
      <c r="AC60" s="46"/>
      <c r="AD60" s="46"/>
      <c r="AE60" s="46"/>
    </row>
    <row r="61" ht="108" spans="2:31">
      <c r="B61" s="46"/>
      <c r="C61" s="46" t="s">
        <v>1789</v>
      </c>
      <c r="D61" s="101" t="s">
        <v>1715</v>
      </c>
      <c r="E61" s="46" t="s">
        <v>649</v>
      </c>
      <c r="F61" s="91" t="s">
        <v>1790</v>
      </c>
      <c r="G61" s="61" t="s">
        <v>1791</v>
      </c>
      <c r="H61" s="101" t="s">
        <v>1719</v>
      </c>
      <c r="J61" s="46" t="s">
        <v>1792</v>
      </c>
      <c r="K61" s="46"/>
      <c r="L61" s="46"/>
      <c r="M61" s="46"/>
      <c r="N61" s="46"/>
      <c r="O61" s="46"/>
      <c r="P61" s="46"/>
      <c r="Q61" s="46"/>
      <c r="R61" s="46"/>
      <c r="S61" s="46"/>
      <c r="T61" s="46"/>
      <c r="U61" s="46"/>
      <c r="V61" s="46"/>
      <c r="W61" s="46"/>
      <c r="X61" s="46"/>
      <c r="Y61" s="46"/>
      <c r="Z61" s="46"/>
      <c r="AA61" s="46"/>
      <c r="AB61" s="46"/>
      <c r="AC61" s="46"/>
      <c r="AD61" s="46"/>
      <c r="AE61" s="46"/>
    </row>
    <row r="62" spans="1:31">
      <c r="A62" s="46"/>
      <c r="B62" s="46"/>
      <c r="C62" s="46"/>
      <c r="D62" s="46"/>
      <c r="E62" s="46"/>
      <c r="F62" s="46"/>
      <c r="G62" s="61"/>
      <c r="H62" s="101"/>
      <c r="I62" s="46"/>
      <c r="J62" s="46"/>
      <c r="K62" s="46"/>
      <c r="L62" s="46"/>
      <c r="M62" s="46"/>
      <c r="N62" s="46"/>
      <c r="O62" s="46"/>
      <c r="P62" s="46"/>
      <c r="Q62" s="46"/>
      <c r="R62" s="46"/>
      <c r="S62" s="46"/>
      <c r="T62" s="46"/>
      <c r="U62" s="46"/>
      <c r="V62" s="46"/>
      <c r="W62" s="46"/>
      <c r="X62" s="46"/>
      <c r="Y62" s="46"/>
      <c r="Z62" s="46"/>
      <c r="AA62" s="46"/>
      <c r="AB62" s="46"/>
      <c r="AC62" s="46"/>
      <c r="AD62" s="46"/>
      <c r="AE62" s="46"/>
    </row>
    <row r="63" ht="36" spans="2:31">
      <c r="B63" s="46"/>
      <c r="C63" s="46" t="s">
        <v>1793</v>
      </c>
      <c r="D63" s="101" t="s">
        <v>1736</v>
      </c>
      <c r="E63" s="46" t="s">
        <v>649</v>
      </c>
      <c r="F63" s="91" t="s">
        <v>1794</v>
      </c>
      <c r="G63" s="46" t="s">
        <v>1795</v>
      </c>
      <c r="H63" s="101" t="s">
        <v>1719</v>
      </c>
      <c r="I63" s="46"/>
      <c r="J63" s="46"/>
      <c r="K63" s="46"/>
      <c r="L63" s="46"/>
      <c r="M63" s="46"/>
      <c r="N63" s="46"/>
      <c r="O63" s="46"/>
      <c r="P63" s="46"/>
      <c r="Q63" s="46"/>
      <c r="R63" s="46"/>
      <c r="S63" s="46"/>
      <c r="T63" s="46"/>
      <c r="U63" s="46"/>
      <c r="V63" s="46"/>
      <c r="W63" s="46"/>
      <c r="X63" s="46"/>
      <c r="Y63" s="46"/>
      <c r="Z63" s="46"/>
      <c r="AA63" s="46"/>
      <c r="AB63" s="46"/>
      <c r="AC63" s="46"/>
      <c r="AD63" s="46"/>
      <c r="AE63" s="46"/>
    </row>
    <row r="64" spans="1:31">
      <c r="A64" s="46"/>
      <c r="B64" s="46"/>
      <c r="C64" s="46"/>
      <c r="D64" s="46"/>
      <c r="E64" s="46"/>
      <c r="F64" s="46"/>
      <c r="G64" s="61"/>
      <c r="H64" s="101"/>
      <c r="I64" s="46"/>
      <c r="J64" s="46"/>
      <c r="K64" s="46"/>
      <c r="L64" s="46"/>
      <c r="M64" s="46"/>
      <c r="N64" s="46"/>
      <c r="O64" s="46"/>
      <c r="P64" s="46"/>
      <c r="Q64" s="46"/>
      <c r="R64" s="46"/>
      <c r="S64" s="46"/>
      <c r="T64" s="46"/>
      <c r="U64" s="46"/>
      <c r="V64" s="46"/>
      <c r="W64" s="46"/>
      <c r="X64" s="46"/>
      <c r="Y64" s="46"/>
      <c r="Z64" s="46"/>
      <c r="AA64" s="46"/>
      <c r="AB64" s="46"/>
      <c r="AC64" s="46"/>
      <c r="AD64" s="46"/>
      <c r="AE64" s="46"/>
    </row>
    <row r="65" ht="36" spans="2:31">
      <c r="B65" s="46"/>
      <c r="C65" s="46" t="s">
        <v>1796</v>
      </c>
      <c r="D65" s="101" t="s">
        <v>1701</v>
      </c>
      <c r="E65" s="46" t="s">
        <v>649</v>
      </c>
      <c r="F65" s="46" t="s">
        <v>1797</v>
      </c>
      <c r="G65" s="61"/>
      <c r="H65" s="101" t="s">
        <v>560</v>
      </c>
      <c r="I65" s="46"/>
      <c r="J65" s="46"/>
      <c r="K65" s="46"/>
      <c r="L65" s="46"/>
      <c r="M65" s="46"/>
      <c r="N65" s="46"/>
      <c r="O65" s="46"/>
      <c r="P65" s="46"/>
      <c r="Q65" s="46"/>
      <c r="R65" s="46"/>
      <c r="S65" s="46"/>
      <c r="T65" s="46"/>
      <c r="U65" s="46"/>
      <c r="V65" s="46"/>
      <c r="W65" s="46"/>
      <c r="X65" s="46"/>
      <c r="Y65" s="46"/>
      <c r="Z65" s="46"/>
      <c r="AA65" s="46"/>
      <c r="AB65" s="46"/>
      <c r="AC65" s="46"/>
      <c r="AD65" s="46"/>
      <c r="AE65" s="46"/>
    </row>
    <row r="66" spans="1:31">
      <c r="A66" s="46"/>
      <c r="B66" s="46"/>
      <c r="C66" s="46"/>
      <c r="D66" s="46"/>
      <c r="E66" s="46"/>
      <c r="F66" s="46"/>
      <c r="G66" s="61"/>
      <c r="H66" s="101"/>
      <c r="I66" s="46"/>
      <c r="J66" s="46"/>
      <c r="K66" s="46"/>
      <c r="L66" s="46"/>
      <c r="M66" s="46"/>
      <c r="N66" s="46"/>
      <c r="O66" s="46"/>
      <c r="P66" s="46"/>
      <c r="Q66" s="46"/>
      <c r="R66" s="46"/>
      <c r="S66" s="46"/>
      <c r="T66" s="46"/>
      <c r="U66" s="46"/>
      <c r="V66" s="46"/>
      <c r="W66" s="46"/>
      <c r="X66" s="46"/>
      <c r="Y66" s="46"/>
      <c r="Z66" s="46"/>
      <c r="AA66" s="46"/>
      <c r="AB66" s="46"/>
      <c r="AC66" s="46"/>
      <c r="AD66" s="46"/>
      <c r="AE66" s="46"/>
    </row>
    <row r="67" ht="72" spans="2:31">
      <c r="B67" s="46" t="s">
        <v>1798</v>
      </c>
      <c r="C67" s="46" t="s">
        <v>1799</v>
      </c>
      <c r="D67" s="101" t="s">
        <v>1715</v>
      </c>
      <c r="E67" s="46"/>
      <c r="F67" s="46" t="s">
        <v>1800</v>
      </c>
      <c r="G67" s="46" t="s">
        <v>1801</v>
      </c>
      <c r="H67" s="101" t="s">
        <v>1705</v>
      </c>
      <c r="I67" s="46" t="s">
        <v>1802</v>
      </c>
      <c r="J67" s="46"/>
      <c r="K67" s="46"/>
      <c r="L67" s="46"/>
      <c r="M67" s="46"/>
      <c r="N67" s="46"/>
      <c r="O67" s="46"/>
      <c r="P67" s="46"/>
      <c r="Q67" s="46"/>
      <c r="R67" s="46"/>
      <c r="S67" s="46"/>
      <c r="T67" s="46"/>
      <c r="U67" s="46"/>
      <c r="V67" s="46"/>
      <c r="W67" s="46"/>
      <c r="X67" s="46"/>
      <c r="Y67" s="46"/>
      <c r="Z67" s="46"/>
      <c r="AA67" s="46"/>
      <c r="AB67" s="46"/>
      <c r="AC67" s="46"/>
      <c r="AD67" s="46"/>
      <c r="AE67" s="46"/>
    </row>
    <row r="68" spans="1:31">
      <c r="A68" s="46"/>
      <c r="B68" s="46"/>
      <c r="C68" s="46"/>
      <c r="D68" s="46"/>
      <c r="E68" s="46"/>
      <c r="F68" s="46"/>
      <c r="G68" s="61"/>
      <c r="H68" s="101"/>
      <c r="I68" s="46"/>
      <c r="J68" s="46"/>
      <c r="K68" s="46"/>
      <c r="L68" s="46"/>
      <c r="M68" s="46"/>
      <c r="N68" s="46"/>
      <c r="O68" s="46"/>
      <c r="P68" s="46"/>
      <c r="Q68" s="46"/>
      <c r="R68" s="46"/>
      <c r="S68" s="46"/>
      <c r="T68" s="46"/>
      <c r="U68" s="46"/>
      <c r="V68" s="46"/>
      <c r="W68" s="46"/>
      <c r="X68" s="46"/>
      <c r="Y68" s="46"/>
      <c r="Z68" s="46"/>
      <c r="AA68" s="46"/>
      <c r="AB68" s="46"/>
      <c r="AC68" s="46"/>
      <c r="AD68" s="46"/>
      <c r="AE68" s="46"/>
    </row>
    <row r="69" ht="72" spans="1:31">
      <c r="A69" t="str">
        <f>_xlfn.DISPIMG("ID_10C1DB3D3E0E42C39B91046B1522D5B2",1)</f>
        <v>=DISPIMG("ID_10C1DB3D3E0E42C39B91046B1522D5B2",1)</v>
      </c>
      <c r="B69" s="46" t="s">
        <v>703</v>
      </c>
      <c r="C69" s="46" t="s">
        <v>1803</v>
      </c>
      <c r="D69" s="101" t="s">
        <v>1715</v>
      </c>
      <c r="E69" s="46" t="s">
        <v>1804</v>
      </c>
      <c r="F69" s="46" t="s">
        <v>1805</v>
      </c>
      <c r="G69" s="61" t="s">
        <v>1806</v>
      </c>
      <c r="H69" s="101" t="s">
        <v>1719</v>
      </c>
      <c r="I69" t="str">
        <f>_xlfn.DISPIMG("ID_7119875F1C81427EBC8689FF14F17F01",1)</f>
        <v>=DISPIMG("ID_7119875F1C81427EBC8689FF14F17F01",1)</v>
      </c>
      <c r="J69" s="46" t="s">
        <v>1807</v>
      </c>
      <c r="K69" s="46"/>
      <c r="L69" s="46"/>
      <c r="M69" s="46"/>
      <c r="N69" s="46"/>
      <c r="O69" s="46"/>
      <c r="P69" s="46"/>
      <c r="Q69" s="46"/>
      <c r="R69" s="46"/>
      <c r="S69" s="46"/>
      <c r="T69" s="46"/>
      <c r="U69" s="46"/>
      <c r="V69" s="46"/>
      <c r="W69" s="46"/>
      <c r="X69" s="46"/>
      <c r="Y69" s="46"/>
      <c r="Z69" s="46"/>
      <c r="AA69" s="46"/>
      <c r="AB69" s="46"/>
      <c r="AC69" s="46"/>
      <c r="AD69" s="46"/>
      <c r="AE69" s="46"/>
    </row>
    <row r="70" spans="1:31">
      <c r="A70" s="46"/>
      <c r="B70" s="46"/>
      <c r="C70" s="46"/>
      <c r="D70" s="46"/>
      <c r="E70" s="46"/>
      <c r="F70" s="46"/>
      <c r="G70" s="61"/>
      <c r="H70" s="101"/>
      <c r="I70" s="46"/>
      <c r="J70" s="46"/>
      <c r="K70" s="46"/>
      <c r="L70" s="46"/>
      <c r="M70" s="46"/>
      <c r="N70" s="46"/>
      <c r="O70" s="46"/>
      <c r="P70" s="46"/>
      <c r="Q70" s="46"/>
      <c r="R70" s="46"/>
      <c r="S70" s="46"/>
      <c r="T70" s="46"/>
      <c r="U70" s="46"/>
      <c r="V70" s="46"/>
      <c r="W70" s="46"/>
      <c r="X70" s="46"/>
      <c r="Y70" s="46"/>
      <c r="Z70" s="46"/>
      <c r="AA70" s="46"/>
      <c r="AB70" s="46"/>
      <c r="AC70" s="46"/>
      <c r="AD70" s="46"/>
      <c r="AE70" s="46"/>
    </row>
    <row r="71" ht="37.5" spans="1:31">
      <c r="A71" t="str">
        <f>_xlfn.DISPIMG("ID_185EAB7B05F64922BD4F5186037931FA",1)</f>
        <v>=DISPIMG("ID_185EAB7B05F64922BD4F5186037931FA",1)</v>
      </c>
      <c r="B71" s="46" t="s">
        <v>703</v>
      </c>
      <c r="C71" s="46" t="s">
        <v>1808</v>
      </c>
      <c r="D71" s="101" t="s">
        <v>1701</v>
      </c>
      <c r="E71" s="46" t="s">
        <v>1804</v>
      </c>
      <c r="F71" s="46" t="s">
        <v>1809</v>
      </c>
      <c r="G71" s="61"/>
      <c r="H71" s="101" t="s">
        <v>1719</v>
      </c>
      <c r="I71" s="46"/>
      <c r="J71" s="46"/>
      <c r="K71" s="46"/>
      <c r="L71" s="46"/>
      <c r="M71" s="46"/>
      <c r="N71" s="46"/>
      <c r="O71" s="46"/>
      <c r="P71" s="46"/>
      <c r="Q71" s="46"/>
      <c r="R71" s="46"/>
      <c r="S71" s="46"/>
      <c r="T71" s="46"/>
      <c r="U71" s="46"/>
      <c r="V71" s="46"/>
      <c r="W71" s="46"/>
      <c r="X71" s="46"/>
      <c r="Y71" s="46"/>
      <c r="Z71" s="46"/>
      <c r="AA71" s="46"/>
      <c r="AB71" s="46"/>
      <c r="AC71" s="46"/>
      <c r="AD71" s="46"/>
      <c r="AE71" s="46"/>
    </row>
    <row r="72" spans="1:31">
      <c r="A72" s="46"/>
      <c r="B72" s="46"/>
      <c r="C72" s="46"/>
      <c r="D72" s="46"/>
      <c r="E72" s="46"/>
      <c r="F72" s="46"/>
      <c r="G72" s="61"/>
      <c r="H72" s="101"/>
      <c r="I72" s="46"/>
      <c r="J72" s="46"/>
      <c r="K72" s="46"/>
      <c r="L72" s="46"/>
      <c r="M72" s="46"/>
      <c r="N72" s="46"/>
      <c r="O72" s="46"/>
      <c r="P72" s="46"/>
      <c r="Q72" s="46"/>
      <c r="R72" s="46"/>
      <c r="S72" s="46"/>
      <c r="T72" s="46"/>
      <c r="U72" s="46"/>
      <c r="V72" s="46"/>
      <c r="W72" s="46"/>
      <c r="X72" s="46"/>
      <c r="Y72" s="46"/>
      <c r="Z72" s="46"/>
      <c r="AA72" s="46"/>
      <c r="AB72" s="46"/>
      <c r="AC72" s="46"/>
      <c r="AD72" s="46"/>
      <c r="AE72" s="46"/>
    </row>
    <row r="73" ht="36" spans="2:31">
      <c r="B73" s="46"/>
      <c r="C73" s="46" t="s">
        <v>1810</v>
      </c>
      <c r="D73" s="101" t="s">
        <v>1715</v>
      </c>
      <c r="E73" s="46" t="s">
        <v>729</v>
      </c>
      <c r="F73" s="91" t="s">
        <v>1811</v>
      </c>
      <c r="G73" s="46" t="s">
        <v>1812</v>
      </c>
      <c r="H73" s="101" t="s">
        <v>1705</v>
      </c>
      <c r="I73" s="46" t="s">
        <v>1813</v>
      </c>
      <c r="J73" s="46"/>
      <c r="K73" s="46"/>
      <c r="L73" s="46"/>
      <c r="M73" s="46"/>
      <c r="N73" s="46"/>
      <c r="O73" s="46"/>
      <c r="P73" s="46"/>
      <c r="Q73" s="46"/>
      <c r="R73" s="46"/>
      <c r="S73" s="46"/>
      <c r="T73" s="46"/>
      <c r="U73" s="46"/>
      <c r="V73" s="46"/>
      <c r="W73" s="46"/>
      <c r="X73" s="46"/>
      <c r="Y73" s="46"/>
      <c r="Z73" s="46"/>
      <c r="AA73" s="46"/>
      <c r="AB73" s="46"/>
      <c r="AC73" s="46"/>
      <c r="AD73" s="46"/>
      <c r="AE73" s="46"/>
    </row>
    <row r="74" spans="1:31">
      <c r="A74" s="46"/>
      <c r="B74" s="46"/>
      <c r="C74" s="46"/>
      <c r="D74" s="46"/>
      <c r="E74" s="46"/>
      <c r="F74" s="46"/>
      <c r="G74" s="61"/>
      <c r="H74" s="101"/>
      <c r="I74" s="46"/>
      <c r="J74" s="46"/>
      <c r="K74" s="46"/>
      <c r="L74" s="46"/>
      <c r="M74" s="46"/>
      <c r="N74" s="46"/>
      <c r="O74" s="46"/>
      <c r="P74" s="46"/>
      <c r="Q74" s="46"/>
      <c r="R74" s="46"/>
      <c r="S74" s="46"/>
      <c r="T74" s="46"/>
      <c r="U74" s="46"/>
      <c r="V74" s="46"/>
      <c r="W74" s="46"/>
      <c r="X74" s="46"/>
      <c r="Y74" s="46"/>
      <c r="Z74" s="46"/>
      <c r="AA74" s="46"/>
      <c r="AB74" s="46"/>
      <c r="AC74" s="46"/>
      <c r="AD74" s="46"/>
      <c r="AE74" s="46"/>
    </row>
    <row r="75" ht="36" spans="2:31">
      <c r="B75" s="46"/>
      <c r="C75" s="46" t="s">
        <v>1814</v>
      </c>
      <c r="D75" s="101" t="s">
        <v>1701</v>
      </c>
      <c r="E75" s="46" t="s">
        <v>729</v>
      </c>
      <c r="F75" s="91" t="s">
        <v>1815</v>
      </c>
      <c r="G75" s="46" t="s">
        <v>1812</v>
      </c>
      <c r="H75" s="101" t="s">
        <v>1719</v>
      </c>
      <c r="I75" s="46"/>
      <c r="J75" s="46"/>
      <c r="K75" s="46"/>
      <c r="L75" s="46"/>
      <c r="M75" s="46"/>
      <c r="N75" s="46"/>
      <c r="O75" s="46"/>
      <c r="P75" s="46"/>
      <c r="Q75" s="46"/>
      <c r="R75" s="46"/>
      <c r="S75" s="46"/>
      <c r="T75" s="46"/>
      <c r="U75" s="46"/>
      <c r="V75" s="46"/>
      <c r="W75" s="46"/>
      <c r="X75" s="46"/>
      <c r="Y75" s="46"/>
      <c r="Z75" s="46"/>
      <c r="AA75" s="46"/>
      <c r="AB75" s="46"/>
      <c r="AC75" s="46"/>
      <c r="AD75" s="46"/>
      <c r="AE75" s="46"/>
    </row>
    <row r="76" spans="1:31">
      <c r="A76" s="46"/>
      <c r="B76" s="46"/>
      <c r="C76" s="46"/>
      <c r="D76" s="46"/>
      <c r="E76" s="46"/>
      <c r="F76" s="46"/>
      <c r="G76" s="61"/>
      <c r="H76" s="101"/>
      <c r="I76" s="46"/>
      <c r="J76" s="46"/>
      <c r="K76" s="46"/>
      <c r="L76" s="46"/>
      <c r="M76" s="46"/>
      <c r="N76" s="46"/>
      <c r="O76" s="46"/>
      <c r="P76" s="46"/>
      <c r="Q76" s="46"/>
      <c r="R76" s="46"/>
      <c r="S76" s="46"/>
      <c r="T76" s="46"/>
      <c r="U76" s="46"/>
      <c r="V76" s="46"/>
      <c r="W76" s="46"/>
      <c r="X76" s="46"/>
      <c r="Y76" s="46"/>
      <c r="Z76" s="46"/>
      <c r="AA76" s="46"/>
      <c r="AB76" s="46"/>
      <c r="AC76" s="46"/>
      <c r="AD76" s="46"/>
      <c r="AE76" s="46"/>
    </row>
    <row r="77" ht="69.75" spans="1:31">
      <c r="A77" t="str">
        <f>_xlfn.DISPIMG("ID_B1D17871EC1C4142847E9B162B42EAA4",1)</f>
        <v>=DISPIMG("ID_B1D17871EC1C4142847E9B162B42EAA4",1)</v>
      </c>
      <c r="B77" s="46" t="s">
        <v>703</v>
      </c>
      <c r="C77" s="46" t="s">
        <v>1816</v>
      </c>
      <c r="D77" s="101" t="s">
        <v>1736</v>
      </c>
      <c r="E77" s="46" t="s">
        <v>729</v>
      </c>
      <c r="F77" s="46" t="s">
        <v>1817</v>
      </c>
      <c r="G77" s="61" t="s">
        <v>1818</v>
      </c>
      <c r="H77" s="101" t="s">
        <v>1705</v>
      </c>
      <c r="I77" t="str">
        <f>_xlfn.DISPIMG("ID_1229AD4FAFEC4B3E8064CC913BB10DDC",1)</f>
        <v>=DISPIMG("ID_1229AD4FAFEC4B3E8064CC913BB10DDC",1)</v>
      </c>
      <c r="J77" s="46" t="s">
        <v>1819</v>
      </c>
      <c r="K77" s="46"/>
      <c r="L77" s="46"/>
      <c r="M77" s="46"/>
      <c r="N77" s="46"/>
      <c r="O77" s="46"/>
      <c r="P77" s="46"/>
      <c r="Q77" s="46"/>
      <c r="R77" s="46"/>
      <c r="S77" s="46"/>
      <c r="T77" s="46"/>
      <c r="U77" s="46"/>
      <c r="V77" s="46"/>
      <c r="W77" s="46"/>
      <c r="X77" s="46"/>
      <c r="Y77" s="46"/>
      <c r="Z77" s="46"/>
      <c r="AA77" s="46"/>
      <c r="AB77" s="46"/>
      <c r="AC77" s="46"/>
      <c r="AD77" s="46"/>
      <c r="AE77" s="46"/>
    </row>
    <row r="78" spans="1:31">
      <c r="A78" s="46"/>
      <c r="B78" s="46"/>
      <c r="C78" s="46"/>
      <c r="D78" s="46"/>
      <c r="E78" s="46"/>
      <c r="F78" s="46"/>
      <c r="G78" s="61"/>
      <c r="H78" s="101"/>
      <c r="I78" s="46"/>
      <c r="J78" s="46"/>
      <c r="K78" s="46"/>
      <c r="L78" s="46"/>
      <c r="M78" s="46"/>
      <c r="N78" s="46"/>
      <c r="O78" s="46"/>
      <c r="P78" s="46"/>
      <c r="Q78" s="46"/>
      <c r="R78" s="46"/>
      <c r="S78" s="46"/>
      <c r="T78" s="46"/>
      <c r="U78" s="46"/>
      <c r="V78" s="46"/>
      <c r="W78" s="46"/>
      <c r="X78" s="46"/>
      <c r="Y78" s="46"/>
      <c r="Z78" s="46"/>
      <c r="AA78" s="46"/>
      <c r="AB78" s="46"/>
      <c r="AC78" s="46"/>
      <c r="AD78" s="46"/>
      <c r="AE78" s="46"/>
    </row>
    <row r="79" ht="36" spans="1:31">
      <c r="A79" s="103"/>
      <c r="B79" s="104"/>
      <c r="C79" s="104" t="s">
        <v>1820</v>
      </c>
      <c r="D79" s="105" t="s">
        <v>1701</v>
      </c>
      <c r="E79" s="46"/>
      <c r="F79" s="104" t="s">
        <v>1821</v>
      </c>
      <c r="G79" s="104"/>
      <c r="H79" s="101" t="s">
        <v>1705</v>
      </c>
      <c r="I79" s="46"/>
      <c r="J79" s="46"/>
      <c r="K79" s="46"/>
      <c r="L79" s="46"/>
      <c r="M79" s="46"/>
      <c r="N79" s="46"/>
      <c r="O79" s="46"/>
      <c r="P79" s="46"/>
      <c r="Q79" s="46"/>
      <c r="R79" s="46"/>
      <c r="S79" s="46"/>
      <c r="T79" s="46"/>
      <c r="U79" s="46"/>
      <c r="V79" s="46"/>
      <c r="W79" s="46"/>
      <c r="X79" s="46"/>
      <c r="Y79" s="46"/>
      <c r="Z79" s="46"/>
      <c r="AA79" s="46"/>
      <c r="AB79" s="46"/>
      <c r="AC79" s="46"/>
      <c r="AD79" s="46"/>
      <c r="AE79" s="46"/>
    </row>
    <row r="80" spans="1:31">
      <c r="A80" s="46"/>
      <c r="B80" s="46"/>
      <c r="C80" s="46"/>
      <c r="D80" s="46"/>
      <c r="E80" s="46"/>
      <c r="F80" s="46"/>
      <c r="G80" s="61"/>
      <c r="H80" s="101"/>
      <c r="I80" s="46"/>
      <c r="J80" s="46"/>
      <c r="K80" s="46"/>
      <c r="L80" s="46"/>
      <c r="M80" s="46"/>
      <c r="N80" s="46"/>
      <c r="O80" s="46"/>
      <c r="P80" s="46"/>
      <c r="Q80" s="46"/>
      <c r="R80" s="46"/>
      <c r="S80" s="46"/>
      <c r="T80" s="46"/>
      <c r="U80" s="46"/>
      <c r="V80" s="46"/>
      <c r="W80" s="46"/>
      <c r="X80" s="46"/>
      <c r="Y80" s="46"/>
      <c r="Z80" s="46"/>
      <c r="AA80" s="46"/>
      <c r="AB80" s="46"/>
      <c r="AC80" s="46"/>
      <c r="AD80" s="46"/>
      <c r="AE80" s="46"/>
    </row>
    <row r="81" ht="48" spans="1:31">
      <c r="A81" s="103"/>
      <c r="B81" s="104"/>
      <c r="C81" s="104" t="s">
        <v>1822</v>
      </c>
      <c r="D81" s="105" t="s">
        <v>1701</v>
      </c>
      <c r="E81" s="46"/>
      <c r="F81" s="104" t="s">
        <v>1823</v>
      </c>
      <c r="G81" s="107" t="s">
        <v>1824</v>
      </c>
      <c r="H81" s="101" t="s">
        <v>1719</v>
      </c>
      <c r="I81" s="46"/>
      <c r="J81" s="46"/>
      <c r="K81" s="46"/>
      <c r="L81" s="46"/>
      <c r="M81" s="46"/>
      <c r="N81" s="46"/>
      <c r="O81" s="46"/>
      <c r="P81" s="46"/>
      <c r="Q81" s="46"/>
      <c r="R81" s="46"/>
      <c r="S81" s="46"/>
      <c r="T81" s="46"/>
      <c r="U81" s="46"/>
      <c r="V81" s="46"/>
      <c r="W81" s="46"/>
      <c r="X81" s="46"/>
      <c r="Y81" s="46"/>
      <c r="Z81" s="46"/>
      <c r="AA81" s="46"/>
      <c r="AB81" s="46"/>
      <c r="AC81" s="46"/>
      <c r="AD81" s="46"/>
      <c r="AE81" s="46"/>
    </row>
    <row r="82" spans="1:31">
      <c r="A82" s="46"/>
      <c r="B82" s="46"/>
      <c r="C82" s="46"/>
      <c r="D82" s="46"/>
      <c r="E82" s="46"/>
      <c r="F82" s="46"/>
      <c r="G82" s="61"/>
      <c r="H82" s="101"/>
      <c r="I82" s="46"/>
      <c r="J82" s="46"/>
      <c r="K82" s="46"/>
      <c r="L82" s="46"/>
      <c r="M82" s="46"/>
      <c r="N82" s="46"/>
      <c r="O82" s="46"/>
      <c r="P82" s="46"/>
      <c r="Q82" s="46"/>
      <c r="R82" s="46"/>
      <c r="S82" s="46"/>
      <c r="T82" s="46"/>
      <c r="U82" s="46"/>
      <c r="V82" s="46"/>
      <c r="W82" s="46"/>
      <c r="X82" s="46"/>
      <c r="Y82" s="46"/>
      <c r="Z82" s="46"/>
      <c r="AA82" s="46"/>
      <c r="AB82" s="46"/>
      <c r="AC82" s="46"/>
      <c r="AD82" s="46"/>
      <c r="AE82" s="46"/>
    </row>
    <row r="83" ht="36" spans="2:31">
      <c r="B83" s="46" t="s">
        <v>692</v>
      </c>
      <c r="C83" s="46" t="s">
        <v>1825</v>
      </c>
      <c r="D83" s="101" t="s">
        <v>1701</v>
      </c>
      <c r="E83" s="46" t="s">
        <v>1716</v>
      </c>
      <c r="F83" s="91" t="s">
        <v>1826</v>
      </c>
      <c r="G83" s="61" t="s">
        <v>1827</v>
      </c>
      <c r="H83" s="101" t="s">
        <v>560</v>
      </c>
      <c r="I83" s="46"/>
      <c r="J83" s="46"/>
      <c r="K83" s="46"/>
      <c r="L83" s="46"/>
      <c r="M83" s="46"/>
      <c r="N83" s="46"/>
      <c r="O83" s="46"/>
      <c r="P83" s="46"/>
      <c r="Q83" s="46"/>
      <c r="R83" s="46"/>
      <c r="S83" s="46"/>
      <c r="T83" s="46"/>
      <c r="U83" s="46"/>
      <c r="V83" s="46"/>
      <c r="W83" s="46"/>
      <c r="X83" s="46"/>
      <c r="Y83" s="46"/>
      <c r="Z83" s="46"/>
      <c r="AA83" s="46"/>
      <c r="AB83" s="46"/>
      <c r="AC83" s="46"/>
      <c r="AD83" s="46"/>
      <c r="AE83" s="46"/>
    </row>
    <row r="84" spans="1:31">
      <c r="A84" s="46"/>
      <c r="B84" s="46"/>
      <c r="C84" s="46"/>
      <c r="D84" s="101"/>
      <c r="E84" s="46"/>
      <c r="F84" s="46"/>
      <c r="G84" s="61"/>
      <c r="H84" s="101"/>
      <c r="I84" s="46"/>
      <c r="J84" s="46"/>
      <c r="K84" s="46"/>
      <c r="L84" s="46"/>
      <c r="M84" s="46"/>
      <c r="N84" s="46"/>
      <c r="O84" s="46"/>
      <c r="P84" s="46"/>
      <c r="Q84" s="46"/>
      <c r="R84" s="46"/>
      <c r="S84" s="46"/>
      <c r="T84" s="46"/>
      <c r="U84" s="46"/>
      <c r="V84" s="46"/>
      <c r="W84" s="46"/>
      <c r="X84" s="46"/>
      <c r="Y84" s="46"/>
      <c r="Z84" s="46"/>
      <c r="AA84" s="46"/>
      <c r="AB84" s="46"/>
      <c r="AC84" s="46"/>
      <c r="AD84" s="46"/>
      <c r="AE84" s="46"/>
    </row>
    <row r="85" ht="36" spans="2:31">
      <c r="B85" s="46"/>
      <c r="C85" s="46" t="s">
        <v>1828</v>
      </c>
      <c r="D85" s="101" t="s">
        <v>1701</v>
      </c>
      <c r="E85" s="46" t="s">
        <v>1716</v>
      </c>
      <c r="F85" s="91" t="s">
        <v>1829</v>
      </c>
      <c r="G85" s="61" t="s">
        <v>1830</v>
      </c>
      <c r="H85" s="101" t="s">
        <v>1705</v>
      </c>
      <c r="I85" s="46"/>
      <c r="J85" s="46"/>
      <c r="K85" s="46"/>
      <c r="L85" s="46"/>
      <c r="M85" s="46"/>
      <c r="N85" s="46"/>
      <c r="O85" s="46"/>
      <c r="P85" s="46"/>
      <c r="Q85" s="46"/>
      <c r="R85" s="46"/>
      <c r="S85" s="46"/>
      <c r="T85" s="46"/>
      <c r="U85" s="46"/>
      <c r="V85" s="46"/>
      <c r="W85" s="46"/>
      <c r="X85" s="46"/>
      <c r="Y85" s="46"/>
      <c r="Z85" s="46"/>
      <c r="AA85" s="46"/>
      <c r="AB85" s="46"/>
      <c r="AC85" s="46"/>
      <c r="AD85" s="46"/>
      <c r="AE85" s="46"/>
    </row>
    <row r="86" spans="1:31">
      <c r="A86" s="46"/>
      <c r="B86" s="46"/>
      <c r="C86" s="46"/>
      <c r="D86" s="101"/>
      <c r="E86" s="46"/>
      <c r="F86" s="46"/>
      <c r="G86" s="61"/>
      <c r="H86" s="101"/>
      <c r="I86" s="46"/>
      <c r="J86" s="46"/>
      <c r="K86" s="46"/>
      <c r="L86" s="46"/>
      <c r="M86" s="46"/>
      <c r="N86" s="46"/>
      <c r="O86" s="46"/>
      <c r="P86" s="46"/>
      <c r="Q86" s="46"/>
      <c r="R86" s="46"/>
      <c r="S86" s="46"/>
      <c r="T86" s="46"/>
      <c r="U86" s="46"/>
      <c r="V86" s="46"/>
      <c r="W86" s="46"/>
      <c r="X86" s="46"/>
      <c r="Y86" s="46"/>
      <c r="Z86" s="46"/>
      <c r="AA86" s="46"/>
      <c r="AB86" s="46"/>
      <c r="AC86" s="46"/>
      <c r="AD86" s="46"/>
      <c r="AE86" s="46"/>
    </row>
    <row r="87" ht="48" spans="2:31">
      <c r="B87" s="46"/>
      <c r="C87" s="46" t="s">
        <v>1831</v>
      </c>
      <c r="D87" s="101" t="s">
        <v>1715</v>
      </c>
      <c r="E87" s="46"/>
      <c r="F87" s="91" t="s">
        <v>1832</v>
      </c>
      <c r="G87" s="61" t="s">
        <v>1833</v>
      </c>
      <c r="H87" s="101" t="s">
        <v>1719</v>
      </c>
      <c r="K87" s="46" t="s">
        <v>1834</v>
      </c>
      <c r="L87" s="46"/>
      <c r="M87" s="46"/>
      <c r="N87" s="46"/>
      <c r="O87" s="46"/>
      <c r="P87" s="46"/>
      <c r="Q87" s="46"/>
      <c r="R87" s="46"/>
      <c r="S87" s="46"/>
      <c r="T87" s="46"/>
      <c r="U87" s="46"/>
      <c r="V87" s="46"/>
      <c r="W87" s="46"/>
      <c r="X87" s="46"/>
      <c r="Y87" s="46"/>
      <c r="Z87" s="46"/>
      <c r="AA87" s="46"/>
      <c r="AB87" s="46"/>
      <c r="AC87" s="46"/>
      <c r="AD87" s="46"/>
      <c r="AE87" s="46"/>
    </row>
    <row r="88" spans="1:31">
      <c r="A88" s="46"/>
      <c r="B88" s="46"/>
      <c r="C88" s="46"/>
      <c r="D88" s="46"/>
      <c r="E88" s="46"/>
      <c r="F88" s="46"/>
      <c r="G88" s="61"/>
      <c r="H88" s="101"/>
      <c r="I88" s="46"/>
      <c r="J88" s="46"/>
      <c r="K88" s="46"/>
      <c r="L88" s="46"/>
      <c r="M88" s="46"/>
      <c r="N88" s="46"/>
      <c r="O88" s="46"/>
      <c r="P88" s="46"/>
      <c r="Q88" s="46"/>
      <c r="R88" s="46"/>
      <c r="S88" s="46"/>
      <c r="T88" s="46"/>
      <c r="U88" s="46"/>
      <c r="V88" s="46"/>
      <c r="W88" s="46"/>
      <c r="X88" s="46"/>
      <c r="Y88" s="46"/>
      <c r="Z88" s="46"/>
      <c r="AA88" s="46"/>
      <c r="AB88" s="46"/>
      <c r="AC88" s="46"/>
      <c r="AD88" s="46"/>
      <c r="AE88" s="46"/>
    </row>
    <row r="89" ht="24" spans="2:31">
      <c r="B89" s="46"/>
      <c r="C89" s="46" t="s">
        <v>1835</v>
      </c>
      <c r="D89" s="101" t="s">
        <v>1715</v>
      </c>
      <c r="E89" s="46" t="s">
        <v>1716</v>
      </c>
      <c r="F89" s="91" t="s">
        <v>1836</v>
      </c>
      <c r="G89" s="61" t="s">
        <v>1837</v>
      </c>
      <c r="H89" s="101" t="s">
        <v>1719</v>
      </c>
      <c r="I89" s="46" t="s">
        <v>1838</v>
      </c>
      <c r="J89" s="46"/>
      <c r="K89" s="46"/>
      <c r="L89" s="46"/>
      <c r="M89" s="46"/>
      <c r="N89" s="46"/>
      <c r="O89" s="46"/>
      <c r="P89" s="46"/>
      <c r="Q89" s="46"/>
      <c r="R89" s="46"/>
      <c r="S89" s="46"/>
      <c r="T89" s="46"/>
      <c r="U89" s="46"/>
      <c r="V89" s="46"/>
      <c r="W89" s="46"/>
      <c r="X89" s="46"/>
      <c r="Y89" s="46"/>
      <c r="Z89" s="46"/>
      <c r="AA89" s="46"/>
      <c r="AB89" s="46"/>
      <c r="AC89" s="46"/>
      <c r="AD89" s="46"/>
      <c r="AE89" s="46"/>
    </row>
    <row r="90" spans="1:31">
      <c r="A90" s="46"/>
      <c r="B90" s="46"/>
      <c r="C90" s="46"/>
      <c r="D90" s="46"/>
      <c r="E90" s="46"/>
      <c r="F90" s="46"/>
      <c r="G90" s="61"/>
      <c r="H90" s="101"/>
      <c r="I90" s="46"/>
      <c r="J90" s="46"/>
      <c r="K90" s="46"/>
      <c r="L90" s="46"/>
      <c r="M90" s="46"/>
      <c r="N90" s="46"/>
      <c r="O90" s="46"/>
      <c r="P90" s="46"/>
      <c r="Q90" s="46"/>
      <c r="R90" s="46"/>
      <c r="S90" s="46"/>
      <c r="T90" s="46"/>
      <c r="U90" s="46"/>
      <c r="V90" s="46"/>
      <c r="W90" s="46"/>
      <c r="X90" s="46"/>
      <c r="Y90" s="46"/>
      <c r="Z90" s="46"/>
      <c r="AA90" s="46"/>
      <c r="AB90" s="46"/>
      <c r="AC90" s="46"/>
      <c r="AD90" s="46"/>
      <c r="AE90" s="46"/>
    </row>
    <row r="91" ht="24" spans="2:31">
      <c r="B91" s="46"/>
      <c r="C91" s="46" t="s">
        <v>1839</v>
      </c>
      <c r="D91" s="101" t="s">
        <v>1736</v>
      </c>
      <c r="E91" s="46"/>
      <c r="F91" s="91" t="s">
        <v>1840</v>
      </c>
      <c r="G91" s="61"/>
      <c r="H91" s="101" t="s">
        <v>560</v>
      </c>
      <c r="I91" s="46" t="s">
        <v>1841</v>
      </c>
      <c r="J91" s="46"/>
      <c r="K91" s="46"/>
      <c r="L91" s="46"/>
      <c r="M91" s="46"/>
      <c r="N91" s="46"/>
      <c r="O91" s="46"/>
      <c r="P91" s="46"/>
      <c r="Q91" s="46"/>
      <c r="R91" s="46"/>
      <c r="S91" s="46"/>
      <c r="T91" s="46"/>
      <c r="U91" s="46"/>
      <c r="V91" s="46"/>
      <c r="W91" s="46"/>
      <c r="X91" s="46"/>
      <c r="Y91" s="46"/>
      <c r="Z91" s="46"/>
      <c r="AA91" s="46"/>
      <c r="AB91" s="46"/>
      <c r="AC91" s="46"/>
      <c r="AD91" s="46"/>
      <c r="AE91" s="46"/>
    </row>
    <row r="92" spans="1:31">
      <c r="A92" s="46"/>
      <c r="B92" s="46"/>
      <c r="C92" s="46"/>
      <c r="D92" s="46"/>
      <c r="E92" s="46"/>
      <c r="F92" s="46"/>
      <c r="G92" s="61"/>
      <c r="H92" s="101"/>
      <c r="I92" s="46"/>
      <c r="J92" s="46"/>
      <c r="K92" s="46"/>
      <c r="L92" s="46"/>
      <c r="M92" s="46"/>
      <c r="N92" s="46"/>
      <c r="O92" s="46"/>
      <c r="P92" s="46"/>
      <c r="Q92" s="46"/>
      <c r="R92" s="46"/>
      <c r="S92" s="46"/>
      <c r="T92" s="46"/>
      <c r="U92" s="46"/>
      <c r="V92" s="46"/>
      <c r="W92" s="46"/>
      <c r="X92" s="46"/>
      <c r="Y92" s="46"/>
      <c r="Z92" s="46"/>
      <c r="AA92" s="46"/>
      <c r="AB92" s="46"/>
      <c r="AC92" s="46"/>
      <c r="AD92" s="46"/>
      <c r="AE92" s="46"/>
    </row>
    <row r="93" ht="48" spans="1:31">
      <c r="A93" s="103"/>
      <c r="B93" s="104"/>
      <c r="C93" s="104" t="s">
        <v>1842</v>
      </c>
      <c r="D93" s="105" t="s">
        <v>1715</v>
      </c>
      <c r="E93" s="46"/>
      <c r="F93" s="104" t="s">
        <v>1843</v>
      </c>
      <c r="G93" s="107"/>
      <c r="H93" s="101" t="s">
        <v>1705</v>
      </c>
      <c r="I93" s="46"/>
      <c r="J93" s="46"/>
      <c r="K93" s="46"/>
      <c r="L93" s="46"/>
      <c r="M93" s="46"/>
      <c r="N93" s="46"/>
      <c r="O93" s="46"/>
      <c r="P93" s="46"/>
      <c r="Q93" s="46"/>
      <c r="R93" s="46"/>
      <c r="S93" s="46"/>
      <c r="T93" s="46"/>
      <c r="U93" s="46"/>
      <c r="V93" s="46"/>
      <c r="W93" s="46"/>
      <c r="X93" s="46"/>
      <c r="Y93" s="46"/>
      <c r="Z93" s="46"/>
      <c r="AA93" s="46"/>
      <c r="AB93" s="46"/>
      <c r="AC93" s="46"/>
      <c r="AD93" s="46"/>
      <c r="AE93" s="46"/>
    </row>
    <row r="94" spans="1:31">
      <c r="A94" s="46"/>
      <c r="B94" s="46"/>
      <c r="C94" s="46"/>
      <c r="D94" s="46"/>
      <c r="E94" s="46"/>
      <c r="F94" s="46"/>
      <c r="G94" s="61"/>
      <c r="H94" s="101"/>
      <c r="I94" s="46"/>
      <c r="J94" s="46"/>
      <c r="K94" s="46"/>
      <c r="L94" s="46"/>
      <c r="M94" s="46"/>
      <c r="N94" s="46"/>
      <c r="O94" s="46"/>
      <c r="P94" s="46"/>
      <c r="Q94" s="46"/>
      <c r="R94" s="46"/>
      <c r="S94" s="46"/>
      <c r="T94" s="46"/>
      <c r="U94" s="46"/>
      <c r="V94" s="46"/>
      <c r="W94" s="46"/>
      <c r="X94" s="46"/>
      <c r="Y94" s="46"/>
      <c r="Z94" s="46"/>
      <c r="AA94" s="46"/>
      <c r="AB94" s="46"/>
      <c r="AC94" s="46"/>
      <c r="AD94" s="46"/>
      <c r="AE94" s="46"/>
    </row>
    <row r="95" ht="36" spans="2:31">
      <c r="B95" s="46"/>
      <c r="C95" s="46" t="s">
        <v>1844</v>
      </c>
      <c r="D95" s="101" t="s">
        <v>1701</v>
      </c>
      <c r="E95" s="46" t="s">
        <v>1845</v>
      </c>
      <c r="F95" s="46" t="s">
        <v>1846</v>
      </c>
      <c r="G95" s="61" t="s">
        <v>1847</v>
      </c>
      <c r="H95" s="101" t="s">
        <v>1705</v>
      </c>
      <c r="I95" s="46"/>
      <c r="J95" s="46"/>
      <c r="K95" s="46"/>
      <c r="L95" s="46"/>
      <c r="M95" s="46"/>
      <c r="N95" s="46"/>
      <c r="O95" s="46"/>
      <c r="P95" s="46"/>
      <c r="Q95" s="46"/>
      <c r="R95" s="46"/>
      <c r="S95" s="46"/>
      <c r="T95" s="46"/>
      <c r="U95" s="46"/>
      <c r="V95" s="46"/>
      <c r="W95" s="46"/>
      <c r="X95" s="46"/>
      <c r="Y95" s="46"/>
      <c r="Z95" s="46"/>
      <c r="AA95" s="46"/>
      <c r="AB95" s="46"/>
      <c r="AC95" s="46"/>
      <c r="AD95" s="46"/>
      <c r="AE95" s="46"/>
    </row>
    <row r="96" spans="1:31">
      <c r="A96" s="46"/>
      <c r="B96" s="46"/>
      <c r="C96" s="46"/>
      <c r="D96" s="46"/>
      <c r="E96" s="46"/>
      <c r="F96" s="46"/>
      <c r="G96" s="61"/>
      <c r="H96" s="101"/>
      <c r="I96" s="46"/>
      <c r="J96" s="46"/>
      <c r="K96" s="46"/>
      <c r="L96" s="46"/>
      <c r="M96" s="46"/>
      <c r="N96" s="46"/>
      <c r="O96" s="46"/>
      <c r="P96" s="46"/>
      <c r="Q96" s="46"/>
      <c r="R96" s="46"/>
      <c r="S96" s="46"/>
      <c r="T96" s="46"/>
      <c r="U96" s="46"/>
      <c r="V96" s="46"/>
      <c r="W96" s="46"/>
      <c r="X96" s="46"/>
      <c r="Y96" s="46"/>
      <c r="Z96" s="46"/>
      <c r="AA96" s="46"/>
      <c r="AB96" s="46"/>
      <c r="AC96" s="46"/>
      <c r="AD96" s="46"/>
      <c r="AE96" s="46"/>
    </row>
    <row r="97" ht="37.5" spans="1:31">
      <c r="A97" t="str">
        <f>_xlfn.DISPIMG("ID_76E02BFB8A454889B74B160310D9BC8C",1)</f>
        <v>=DISPIMG("ID_76E02BFB8A454889B74B160310D9BC8C",1)</v>
      </c>
      <c r="B97" s="46" t="s">
        <v>746</v>
      </c>
      <c r="C97" s="46" t="s">
        <v>1848</v>
      </c>
      <c r="D97" s="101" t="s">
        <v>1701</v>
      </c>
      <c r="E97" s="46"/>
      <c r="F97" s="46" t="s">
        <v>1849</v>
      </c>
      <c r="G97" s="61"/>
      <c r="H97" s="101" t="s">
        <v>1719</v>
      </c>
      <c r="I97" s="46"/>
      <c r="J97" s="46"/>
      <c r="K97" s="46"/>
      <c r="L97" s="46"/>
      <c r="M97" s="46"/>
      <c r="N97" s="46"/>
      <c r="O97" s="46"/>
      <c r="P97" s="46"/>
      <c r="Q97" s="46"/>
      <c r="R97" s="46"/>
      <c r="S97" s="46"/>
      <c r="T97" s="46"/>
      <c r="U97" s="46"/>
      <c r="V97" s="46"/>
      <c r="W97" s="46"/>
      <c r="X97" s="46"/>
      <c r="Y97" s="46"/>
      <c r="Z97" s="46"/>
      <c r="AA97" s="46"/>
      <c r="AB97" s="46"/>
      <c r="AC97" s="46"/>
      <c r="AD97" s="46"/>
      <c r="AE97" s="46"/>
    </row>
    <row r="98" spans="1:31">
      <c r="A98" s="46"/>
      <c r="B98" s="46"/>
      <c r="C98" s="46"/>
      <c r="D98" s="101"/>
      <c r="E98" s="46"/>
      <c r="F98" s="46"/>
      <c r="G98" s="61"/>
      <c r="H98" s="101"/>
      <c r="I98" s="46"/>
      <c r="J98" s="46"/>
      <c r="K98" s="46"/>
      <c r="L98" s="46"/>
      <c r="M98" s="46"/>
      <c r="N98" s="46"/>
      <c r="O98" s="46"/>
      <c r="P98" s="46"/>
      <c r="Q98" s="46"/>
      <c r="R98" s="46"/>
      <c r="S98" s="46"/>
      <c r="T98" s="46"/>
      <c r="U98" s="46"/>
      <c r="V98" s="46"/>
      <c r="W98" s="46"/>
      <c r="X98" s="46"/>
      <c r="Y98" s="46"/>
      <c r="Z98" s="46"/>
      <c r="AA98" s="46"/>
      <c r="AB98" s="46"/>
      <c r="AC98" s="46"/>
      <c r="AD98" s="46"/>
      <c r="AE98" s="46"/>
    </row>
    <row r="99" ht="48" spans="1:31">
      <c r="A99" t="str">
        <f>_xlfn.DISPIMG("ID_EF429E2068874F10AD2652DD7C2CF79D",1)</f>
        <v>=DISPIMG("ID_EF429E2068874F10AD2652DD7C2CF79D",1)</v>
      </c>
      <c r="B99" s="46"/>
      <c r="C99" s="46" t="s">
        <v>1850</v>
      </c>
      <c r="D99" s="101" t="s">
        <v>1701</v>
      </c>
      <c r="E99" s="46" t="s">
        <v>1851</v>
      </c>
      <c r="F99" s="46" t="s">
        <v>1852</v>
      </c>
      <c r="G99" s="61" t="s">
        <v>1853</v>
      </c>
      <c r="H99" s="101" t="s">
        <v>1719</v>
      </c>
      <c r="I99" s="46"/>
      <c r="J99" s="46"/>
      <c r="K99" s="46"/>
      <c r="L99" s="46"/>
      <c r="M99" s="46"/>
      <c r="N99" s="46"/>
      <c r="O99" s="46"/>
      <c r="P99" s="46"/>
      <c r="Q99" s="46"/>
      <c r="R99" s="46"/>
      <c r="S99" s="46"/>
      <c r="T99" s="46"/>
      <c r="U99" s="46"/>
      <c r="V99" s="46"/>
      <c r="W99" s="46"/>
      <c r="X99" s="46"/>
      <c r="Y99" s="46"/>
      <c r="Z99" s="46"/>
      <c r="AA99" s="46"/>
      <c r="AB99" s="46"/>
      <c r="AC99" s="46"/>
      <c r="AD99" s="46"/>
      <c r="AE99" s="46"/>
    </row>
    <row r="100" spans="1:31">
      <c r="A100" s="46"/>
      <c r="B100" s="46"/>
      <c r="C100" s="46"/>
      <c r="D100" s="46"/>
      <c r="E100" s="46"/>
      <c r="F100" s="46"/>
      <c r="G100" s="61"/>
      <c r="H100" s="101"/>
      <c r="I100" s="46"/>
      <c r="J100" s="46"/>
      <c r="K100" s="46"/>
      <c r="L100" s="46"/>
      <c r="M100" s="46"/>
      <c r="N100" s="46"/>
      <c r="O100" s="46"/>
      <c r="P100" s="46"/>
      <c r="Q100" s="46"/>
      <c r="R100" s="46"/>
      <c r="S100" s="46"/>
      <c r="T100" s="46"/>
      <c r="U100" s="46"/>
      <c r="V100" s="46"/>
      <c r="W100" s="46"/>
      <c r="X100" s="46"/>
      <c r="Y100" s="46"/>
      <c r="Z100" s="46"/>
      <c r="AA100" s="46"/>
      <c r="AB100" s="46"/>
      <c r="AC100" s="46"/>
      <c r="AD100" s="46"/>
      <c r="AE100" s="46"/>
    </row>
    <row r="101" ht="36" spans="2:31">
      <c r="B101" s="46"/>
      <c r="C101" s="46" t="s">
        <v>1854</v>
      </c>
      <c r="D101" s="101" t="s">
        <v>1715</v>
      </c>
      <c r="E101" s="46" t="s">
        <v>1851</v>
      </c>
      <c r="F101" s="91" t="s">
        <v>1855</v>
      </c>
      <c r="G101" s="61" t="s">
        <v>1856</v>
      </c>
      <c r="H101" s="101" t="s">
        <v>1705</v>
      </c>
      <c r="I101" s="46" t="s">
        <v>1857</v>
      </c>
      <c r="J101" s="46"/>
      <c r="K101" s="46"/>
      <c r="L101" s="46"/>
      <c r="M101" s="46"/>
      <c r="N101" s="46"/>
      <c r="O101" s="46"/>
      <c r="P101" s="46"/>
      <c r="Q101" s="46"/>
      <c r="R101" s="46"/>
      <c r="S101" s="46"/>
      <c r="T101" s="46"/>
      <c r="U101" s="46"/>
      <c r="V101" s="46"/>
      <c r="W101" s="46"/>
      <c r="X101" s="46"/>
      <c r="Y101" s="46"/>
      <c r="Z101" s="46"/>
      <c r="AA101" s="46"/>
      <c r="AB101" s="46"/>
      <c r="AC101" s="46"/>
      <c r="AD101" s="46"/>
      <c r="AE101" s="46"/>
    </row>
    <row r="102" spans="1:31">
      <c r="A102" s="46"/>
      <c r="B102" s="46"/>
      <c r="C102" s="46"/>
      <c r="D102" s="46"/>
      <c r="E102" s="46"/>
      <c r="F102" s="46"/>
      <c r="G102" s="61"/>
      <c r="H102" s="101"/>
      <c r="I102" s="46"/>
      <c r="J102" s="46"/>
      <c r="K102" s="46"/>
      <c r="L102" s="46"/>
      <c r="M102" s="46"/>
      <c r="N102" s="46"/>
      <c r="O102" s="46"/>
      <c r="P102" s="46"/>
      <c r="Q102" s="46"/>
      <c r="R102" s="46"/>
      <c r="S102" s="46"/>
      <c r="T102" s="46"/>
      <c r="U102" s="46"/>
      <c r="V102" s="46"/>
      <c r="W102" s="46"/>
      <c r="X102" s="46"/>
      <c r="Y102" s="46"/>
      <c r="Z102" s="46"/>
      <c r="AA102" s="46"/>
      <c r="AB102" s="46"/>
      <c r="AC102" s="46"/>
      <c r="AD102" s="46"/>
      <c r="AE102" s="46"/>
    </row>
    <row r="103" ht="24" spans="2:31">
      <c r="B103" s="46" t="s">
        <v>746</v>
      </c>
      <c r="C103" s="46" t="s">
        <v>1858</v>
      </c>
      <c r="D103" s="101" t="s">
        <v>1715</v>
      </c>
      <c r="E103" s="46"/>
      <c r="F103" s="46"/>
      <c r="G103" s="61" t="s">
        <v>1704</v>
      </c>
      <c r="H103" s="101" t="s">
        <v>1705</v>
      </c>
      <c r="J103" s="46"/>
      <c r="K103" s="46"/>
      <c r="L103" s="46"/>
      <c r="M103" s="46"/>
      <c r="N103" s="46"/>
      <c r="O103" s="46"/>
      <c r="P103" s="46"/>
      <c r="Q103" s="46"/>
      <c r="R103" s="46"/>
      <c r="S103" s="46"/>
      <c r="T103" s="46"/>
      <c r="U103" s="46"/>
      <c r="V103" s="46"/>
      <c r="W103" s="46"/>
      <c r="X103" s="46"/>
      <c r="Y103" s="46"/>
      <c r="Z103" s="46"/>
      <c r="AA103" s="46"/>
      <c r="AB103" s="46"/>
      <c r="AC103" s="46"/>
      <c r="AD103" s="46"/>
      <c r="AE103" s="46"/>
    </row>
    <row r="104" spans="1:31">
      <c r="A104" s="46"/>
      <c r="B104" s="46"/>
      <c r="C104" s="46"/>
      <c r="D104" s="46"/>
      <c r="E104" s="46"/>
      <c r="F104" s="46"/>
      <c r="G104" s="61"/>
      <c r="H104" s="101"/>
      <c r="I104" s="46"/>
      <c r="J104" s="46"/>
      <c r="K104" s="46"/>
      <c r="L104" s="46"/>
      <c r="M104" s="46"/>
      <c r="N104" s="46"/>
      <c r="O104" s="46"/>
      <c r="P104" s="46"/>
      <c r="Q104" s="46"/>
      <c r="R104" s="46"/>
      <c r="S104" s="46"/>
      <c r="T104" s="46"/>
      <c r="U104" s="46"/>
      <c r="V104" s="46"/>
      <c r="W104" s="46"/>
      <c r="X104" s="46"/>
      <c r="Y104" s="46"/>
      <c r="Z104" s="46"/>
      <c r="AA104" s="46"/>
      <c r="AB104" s="46"/>
      <c r="AC104" s="46"/>
      <c r="AD104" s="46"/>
      <c r="AE104" s="46"/>
    </row>
    <row r="105" ht="48" spans="1:31">
      <c r="A105" t="str">
        <f>_xlfn.DISPIMG("ID_238C9A7A1B0C479DBA4E45D29E8300B4",1)</f>
        <v>=DISPIMG("ID_238C9A7A1B0C479DBA4E45D29E8300B4",1)</v>
      </c>
      <c r="B105" s="46" t="s">
        <v>746</v>
      </c>
      <c r="C105" s="46" t="s">
        <v>1859</v>
      </c>
      <c r="D105" s="101" t="s">
        <v>1736</v>
      </c>
      <c r="E105" s="46"/>
      <c r="F105" s="46" t="s">
        <v>1860</v>
      </c>
      <c r="G105" s="61" t="s">
        <v>1704</v>
      </c>
      <c r="H105" s="101" t="s">
        <v>1719</v>
      </c>
      <c r="I105" t="str">
        <f>_xlfn.DISPIMG("ID_44294F1B94094395AF871203F8F7F3A3",1)</f>
        <v>=DISPIMG("ID_44294F1B94094395AF871203F8F7F3A3",1)</v>
      </c>
      <c r="J105" s="46" t="s">
        <v>1861</v>
      </c>
      <c r="K105" s="46"/>
      <c r="L105" s="46"/>
      <c r="M105" s="46"/>
      <c r="N105" s="46"/>
      <c r="O105" s="46"/>
      <c r="P105" s="46"/>
      <c r="Q105" s="46"/>
      <c r="R105" s="46"/>
      <c r="S105" s="46"/>
      <c r="T105" s="46"/>
      <c r="U105" s="46"/>
      <c r="V105" s="46"/>
      <c r="W105" s="46"/>
      <c r="X105" s="46"/>
      <c r="Y105" s="46"/>
      <c r="Z105" s="46"/>
      <c r="AA105" s="46"/>
      <c r="AB105" s="46"/>
      <c r="AC105" s="46"/>
      <c r="AD105" s="46"/>
      <c r="AE105" s="46"/>
    </row>
    <row r="106" spans="1:31">
      <c r="A106" s="46"/>
      <c r="B106" s="46"/>
      <c r="C106" s="46"/>
      <c r="D106" s="46"/>
      <c r="E106" s="46"/>
      <c r="F106" s="46"/>
      <c r="G106" s="61"/>
      <c r="H106" s="101"/>
      <c r="I106" s="46"/>
      <c r="J106" s="46"/>
      <c r="K106" s="46"/>
      <c r="L106" s="46"/>
      <c r="M106" s="46"/>
      <c r="N106" s="46"/>
      <c r="O106" s="46"/>
      <c r="P106" s="46"/>
      <c r="Q106" s="46"/>
      <c r="R106" s="46"/>
      <c r="S106" s="46"/>
      <c r="T106" s="46"/>
      <c r="U106" s="46"/>
      <c r="V106" s="46"/>
      <c r="W106" s="46"/>
      <c r="X106" s="46"/>
      <c r="Y106" s="46"/>
      <c r="Z106" s="46"/>
      <c r="AA106" s="46"/>
      <c r="AB106" s="46"/>
      <c r="AC106" s="46"/>
      <c r="AD106" s="46"/>
      <c r="AE106" s="46"/>
    </row>
    <row r="107" ht="37.5" spans="1:31">
      <c r="A107" t="str">
        <f>_xlfn.DISPIMG("ID_E81FFC481F5B4CECBC9EBF9498EB311E",1)</f>
        <v>=DISPIMG("ID_E81FFC481F5B4CECBC9EBF9498EB311E",1)</v>
      </c>
      <c r="B107" s="46" t="s">
        <v>757</v>
      </c>
      <c r="C107" s="46" t="s">
        <v>1862</v>
      </c>
      <c r="D107" s="101" t="s">
        <v>1715</v>
      </c>
      <c r="E107" s="46"/>
      <c r="F107" s="46" t="s">
        <v>1863</v>
      </c>
      <c r="G107" s="61"/>
      <c r="H107" s="101" t="s">
        <v>1705</v>
      </c>
      <c r="I107" s="46"/>
      <c r="J107" s="46"/>
      <c r="K107" s="46"/>
      <c r="L107" s="46"/>
      <c r="M107" s="46"/>
      <c r="N107" s="46"/>
      <c r="O107" s="46"/>
      <c r="P107" s="46"/>
      <c r="Q107" s="46"/>
      <c r="R107" s="46"/>
      <c r="S107" s="46"/>
      <c r="T107" s="46"/>
      <c r="U107" s="46"/>
      <c r="V107" s="46"/>
      <c r="W107" s="46"/>
      <c r="X107" s="46"/>
      <c r="Y107" s="46"/>
      <c r="Z107" s="46"/>
      <c r="AA107" s="46"/>
      <c r="AB107" s="46"/>
      <c r="AC107" s="46"/>
      <c r="AD107" s="46"/>
      <c r="AE107" s="46"/>
    </row>
    <row r="108" spans="1:31">
      <c r="A108" s="46"/>
      <c r="B108" s="46"/>
      <c r="C108" s="46"/>
      <c r="D108" s="101"/>
      <c r="E108" s="46"/>
      <c r="F108" s="46"/>
      <c r="G108" s="61"/>
      <c r="H108" s="101"/>
      <c r="I108" s="46"/>
      <c r="J108" s="46"/>
      <c r="K108" s="46"/>
      <c r="L108" s="46"/>
      <c r="M108" s="46"/>
      <c r="N108" s="46"/>
      <c r="O108" s="46"/>
      <c r="P108" s="46"/>
      <c r="Q108" s="46"/>
      <c r="R108" s="46"/>
      <c r="S108" s="46"/>
      <c r="T108" s="46"/>
      <c r="U108" s="46"/>
      <c r="V108" s="46"/>
      <c r="W108" s="46"/>
      <c r="X108" s="46"/>
      <c r="Y108" s="46"/>
      <c r="Z108" s="46"/>
      <c r="AA108" s="46"/>
      <c r="AB108" s="46"/>
      <c r="AC108" s="46"/>
      <c r="AD108" s="46"/>
      <c r="AE108" s="46"/>
    </row>
    <row r="109" ht="48" spans="1:31">
      <c r="A109" t="str">
        <f>_xlfn.DISPIMG("ID_FCBCFAAE948944CCBF048570E56B3DED",1)</f>
        <v>=DISPIMG("ID_FCBCFAAE948944CCBF048570E56B3DED",1)</v>
      </c>
      <c r="B109" s="46" t="s">
        <v>757</v>
      </c>
      <c r="C109" s="46" t="s">
        <v>1864</v>
      </c>
      <c r="D109" s="101" t="s">
        <v>1865</v>
      </c>
      <c r="E109" s="46"/>
      <c r="F109" s="46" t="s">
        <v>1866</v>
      </c>
      <c r="G109" s="61" t="s">
        <v>1867</v>
      </c>
      <c r="H109" s="101" t="s">
        <v>1705</v>
      </c>
      <c r="I109" t="str">
        <f>_xlfn.DISPIMG("ID_AD4F58112A2A48F9A48D6802F70018FE",1)</f>
        <v>=DISPIMG("ID_AD4F58112A2A48F9A48D6802F70018FE",1)</v>
      </c>
      <c r="J109" s="46" t="s">
        <v>1868</v>
      </c>
      <c r="K109" s="46"/>
      <c r="L109" s="46"/>
      <c r="M109" s="46"/>
      <c r="N109" s="46"/>
      <c r="O109" s="46"/>
      <c r="P109" s="46"/>
      <c r="Q109" s="46"/>
      <c r="R109" s="46"/>
      <c r="S109" s="46"/>
      <c r="T109" s="46"/>
      <c r="U109" s="46"/>
      <c r="V109" s="46"/>
      <c r="W109" s="46"/>
      <c r="X109" s="46"/>
      <c r="Y109" s="46"/>
      <c r="Z109" s="46"/>
      <c r="AA109" s="46"/>
      <c r="AB109" s="46"/>
      <c r="AC109" s="46"/>
      <c r="AD109" s="46"/>
      <c r="AE109" s="46"/>
    </row>
    <row r="110" spans="1:31">
      <c r="A110" s="46"/>
      <c r="B110" s="46"/>
      <c r="C110" s="46"/>
      <c r="D110" s="101"/>
      <c r="E110" s="46"/>
      <c r="F110" s="46"/>
      <c r="G110" s="61"/>
      <c r="H110" s="101"/>
      <c r="I110" s="46"/>
      <c r="J110" s="46"/>
      <c r="K110" s="46"/>
      <c r="L110" s="46"/>
      <c r="M110" s="46"/>
      <c r="N110" s="46"/>
      <c r="O110" s="46"/>
      <c r="P110" s="46"/>
      <c r="Q110" s="46"/>
      <c r="R110" s="46"/>
      <c r="S110" s="46"/>
      <c r="T110" s="46"/>
      <c r="U110" s="46"/>
      <c r="V110" s="46"/>
      <c r="W110" s="46"/>
      <c r="X110" s="46"/>
      <c r="Y110" s="46"/>
      <c r="Z110" s="46"/>
      <c r="AA110" s="46"/>
      <c r="AB110" s="46"/>
      <c r="AC110" s="46"/>
      <c r="AD110" s="46"/>
      <c r="AE110" s="46"/>
    </row>
    <row r="111" ht="24" spans="2:31">
      <c r="B111" s="46"/>
      <c r="C111" s="46" t="s">
        <v>1869</v>
      </c>
      <c r="D111" s="101" t="s">
        <v>1701</v>
      </c>
      <c r="E111" s="46"/>
      <c r="F111" s="91" t="s">
        <v>1870</v>
      </c>
      <c r="G111" s="61" t="s">
        <v>1871</v>
      </c>
      <c r="H111" s="101" t="s">
        <v>1705</v>
      </c>
      <c r="I111" s="46"/>
      <c r="J111" s="46"/>
      <c r="K111" s="46"/>
      <c r="L111" s="46"/>
      <c r="M111" s="46"/>
      <c r="N111" s="46"/>
      <c r="O111" s="46"/>
      <c r="P111" s="46"/>
      <c r="Q111" s="46"/>
      <c r="R111" s="46"/>
      <c r="S111" s="46"/>
      <c r="T111" s="46"/>
      <c r="U111" s="46"/>
      <c r="V111" s="46"/>
      <c r="W111" s="46"/>
      <c r="X111" s="46"/>
      <c r="Y111" s="46"/>
      <c r="Z111" s="46"/>
      <c r="AA111" s="46"/>
      <c r="AB111" s="46"/>
      <c r="AC111" s="46"/>
      <c r="AD111" s="46"/>
      <c r="AE111" s="46"/>
    </row>
    <row r="112" spans="1:31">
      <c r="A112" s="46"/>
      <c r="B112" s="46"/>
      <c r="C112" s="46"/>
      <c r="D112" s="101"/>
      <c r="E112" s="46"/>
      <c r="F112" s="46"/>
      <c r="G112" s="61"/>
      <c r="H112" s="101"/>
      <c r="I112" s="46"/>
      <c r="J112" s="46"/>
      <c r="K112" s="46"/>
      <c r="L112" s="46"/>
      <c r="M112" s="46"/>
      <c r="N112" s="46"/>
      <c r="O112" s="46"/>
      <c r="P112" s="46"/>
      <c r="Q112" s="46"/>
      <c r="R112" s="46"/>
      <c r="S112" s="46"/>
      <c r="T112" s="46"/>
      <c r="U112" s="46"/>
      <c r="V112" s="46"/>
      <c r="W112" s="46"/>
      <c r="X112" s="46"/>
      <c r="Y112" s="46"/>
      <c r="Z112" s="46"/>
      <c r="AA112" s="46"/>
      <c r="AB112" s="46"/>
      <c r="AC112" s="46"/>
      <c r="AD112" s="46"/>
      <c r="AE112" s="46"/>
    </row>
    <row r="113" ht="24" spans="2:31">
      <c r="B113" s="46"/>
      <c r="C113" s="46" t="s">
        <v>1872</v>
      </c>
      <c r="D113" s="101" t="s">
        <v>1701</v>
      </c>
      <c r="E113" s="46" t="s">
        <v>1743</v>
      </c>
      <c r="F113" s="91" t="s">
        <v>1873</v>
      </c>
      <c r="G113" s="61" t="s">
        <v>1874</v>
      </c>
      <c r="H113" s="101" t="s">
        <v>1705</v>
      </c>
      <c r="I113" s="46"/>
      <c r="J113" s="46"/>
      <c r="K113" s="46"/>
      <c r="L113" s="46"/>
      <c r="M113" s="46"/>
      <c r="N113" s="46"/>
      <c r="O113" s="46"/>
      <c r="P113" s="46"/>
      <c r="Q113" s="46"/>
      <c r="R113" s="46"/>
      <c r="S113" s="46"/>
      <c r="T113" s="46"/>
      <c r="U113" s="46"/>
      <c r="V113" s="46"/>
      <c r="W113" s="46"/>
      <c r="X113" s="46"/>
      <c r="Y113" s="46"/>
      <c r="Z113" s="46"/>
      <c r="AA113" s="46"/>
      <c r="AB113" s="46"/>
      <c r="AC113" s="46"/>
      <c r="AD113" s="46"/>
      <c r="AE113" s="46"/>
    </row>
    <row r="114" spans="1:31">
      <c r="A114" s="46"/>
      <c r="B114" s="46"/>
      <c r="C114" s="46"/>
      <c r="D114" s="46"/>
      <c r="E114" s="46"/>
      <c r="F114" s="46"/>
      <c r="G114" s="61"/>
      <c r="H114" s="101"/>
      <c r="I114" s="46"/>
      <c r="J114" s="46"/>
      <c r="K114" s="46"/>
      <c r="L114" s="46"/>
      <c r="M114" s="46"/>
      <c r="N114" s="46"/>
      <c r="O114" s="46"/>
      <c r="P114" s="46"/>
      <c r="Q114" s="46"/>
      <c r="R114" s="46"/>
      <c r="S114" s="46"/>
      <c r="T114" s="46"/>
      <c r="U114" s="46"/>
      <c r="V114" s="46"/>
      <c r="W114" s="46"/>
      <c r="X114" s="46"/>
      <c r="Y114" s="46"/>
      <c r="Z114" s="46"/>
      <c r="AA114" s="46"/>
      <c r="AB114" s="46"/>
      <c r="AC114" s="46"/>
      <c r="AD114" s="46"/>
      <c r="AE114" s="46"/>
    </row>
    <row r="115" ht="48" spans="1:31">
      <c r="A115" t="str">
        <f>_xlfn.DISPIMG("ID_CE80686EFC284E4DB653B695851A72E3",1)</f>
        <v>=DISPIMG("ID_CE80686EFC284E4DB653B695851A72E3",1)</v>
      </c>
      <c r="B115" s="46" t="s">
        <v>757</v>
      </c>
      <c r="C115" s="46" t="s">
        <v>1875</v>
      </c>
      <c r="D115" s="101" t="s">
        <v>1715</v>
      </c>
      <c r="E115" s="46" t="s">
        <v>649</v>
      </c>
      <c r="F115" s="46" t="s">
        <v>1876</v>
      </c>
      <c r="G115" s="61"/>
      <c r="H115" s="101" t="s">
        <v>1705</v>
      </c>
      <c r="I115" t="str">
        <f>_xlfn.DISPIMG("ID_CE1168E918C0406ABB38B10761BD71F9",1)</f>
        <v>=DISPIMG("ID_CE1168E918C0406ABB38B10761BD71F9",1)</v>
      </c>
      <c r="J115" s="46" t="s">
        <v>1877</v>
      </c>
      <c r="K115" s="46"/>
      <c r="L115" s="46"/>
      <c r="M115" s="46"/>
      <c r="N115" s="46"/>
      <c r="O115" s="46"/>
      <c r="P115" s="46"/>
      <c r="Q115" s="46"/>
      <c r="R115" s="46"/>
      <c r="S115" s="46"/>
      <c r="T115" s="46"/>
      <c r="U115" s="46"/>
      <c r="V115" s="46"/>
      <c r="W115" s="46"/>
      <c r="X115" s="46"/>
      <c r="Y115" s="46"/>
      <c r="Z115" s="46"/>
      <c r="AA115" s="46"/>
      <c r="AB115" s="46"/>
      <c r="AC115" s="46"/>
      <c r="AD115" s="46"/>
      <c r="AE115" s="46"/>
    </row>
    <row r="116" spans="1:31">
      <c r="A116" s="46"/>
      <c r="B116" s="46"/>
      <c r="C116" s="46"/>
      <c r="D116" s="46"/>
      <c r="E116" s="46"/>
      <c r="F116" s="46"/>
      <c r="G116" s="61"/>
      <c r="H116" s="101"/>
      <c r="I116" s="46"/>
      <c r="J116" s="46"/>
      <c r="K116" s="46"/>
      <c r="L116" s="46"/>
      <c r="M116" s="46"/>
      <c r="N116" s="46"/>
      <c r="O116" s="46"/>
      <c r="P116" s="46"/>
      <c r="Q116" s="46"/>
      <c r="R116" s="46"/>
      <c r="S116" s="46"/>
      <c r="T116" s="46"/>
      <c r="U116" s="46"/>
      <c r="V116" s="46"/>
      <c r="W116" s="46"/>
      <c r="X116" s="46"/>
      <c r="Y116" s="46"/>
      <c r="Z116" s="46"/>
      <c r="AA116" s="46"/>
      <c r="AB116" s="46"/>
      <c r="AC116" s="46"/>
      <c r="AD116" s="46"/>
      <c r="AE116" s="46"/>
    </row>
    <row r="117" ht="48" spans="2:31">
      <c r="B117" s="46"/>
      <c r="C117" s="46" t="s">
        <v>1878</v>
      </c>
      <c r="D117" s="101" t="s">
        <v>1736</v>
      </c>
      <c r="E117" s="46"/>
      <c r="F117" s="91" t="s">
        <v>1879</v>
      </c>
      <c r="G117" s="61" t="s">
        <v>1704</v>
      </c>
      <c r="H117" s="101" t="s">
        <v>1705</v>
      </c>
      <c r="J117" s="46" t="s">
        <v>1880</v>
      </c>
      <c r="K117" s="46"/>
      <c r="L117" s="46"/>
      <c r="M117" s="46"/>
      <c r="N117" s="46"/>
      <c r="O117" s="46"/>
      <c r="P117" s="46"/>
      <c r="Q117" s="46"/>
      <c r="R117" s="46"/>
      <c r="S117" s="46"/>
      <c r="T117" s="46"/>
      <c r="U117" s="46"/>
      <c r="V117" s="46"/>
      <c r="W117" s="46"/>
      <c r="X117" s="46"/>
      <c r="Y117" s="46"/>
      <c r="Z117" s="46"/>
      <c r="AA117" s="46"/>
      <c r="AB117" s="46"/>
      <c r="AC117" s="46"/>
      <c r="AD117" s="46"/>
      <c r="AE117" s="46"/>
    </row>
    <row r="118" spans="1:31">
      <c r="A118" s="46"/>
      <c r="B118" s="46"/>
      <c r="C118" s="46"/>
      <c r="D118" s="46"/>
      <c r="E118" s="46"/>
      <c r="F118" s="46"/>
      <c r="G118" s="61"/>
      <c r="H118" s="101"/>
      <c r="I118" s="46"/>
      <c r="J118" s="46"/>
      <c r="K118" s="46"/>
      <c r="L118" s="46"/>
      <c r="M118" s="46"/>
      <c r="N118" s="46"/>
      <c r="O118" s="46"/>
      <c r="P118" s="46"/>
      <c r="Q118" s="46"/>
      <c r="R118" s="46"/>
      <c r="S118" s="46"/>
      <c r="T118" s="46"/>
      <c r="U118" s="46"/>
      <c r="V118" s="46"/>
      <c r="W118" s="46"/>
      <c r="X118" s="46"/>
      <c r="Y118" s="46"/>
      <c r="Z118" s="46"/>
      <c r="AA118" s="46"/>
      <c r="AB118" s="46"/>
      <c r="AC118" s="46"/>
      <c r="AD118" s="46"/>
      <c r="AE118" s="46"/>
    </row>
    <row r="119" ht="36" spans="2:31">
      <c r="B119" s="46" t="s">
        <v>1881</v>
      </c>
      <c r="C119" s="46" t="s">
        <v>1882</v>
      </c>
      <c r="D119" s="101" t="s">
        <v>1865</v>
      </c>
      <c r="E119" s="46"/>
      <c r="F119" s="91" t="s">
        <v>1883</v>
      </c>
      <c r="G119" s="61" t="s">
        <v>1884</v>
      </c>
      <c r="H119" s="101" t="s">
        <v>1705</v>
      </c>
      <c r="I119" s="46"/>
      <c r="J119" s="46"/>
      <c r="K119" s="46"/>
      <c r="L119" s="46"/>
      <c r="M119" s="46"/>
      <c r="N119" s="46"/>
      <c r="O119" s="46"/>
      <c r="P119" s="46"/>
      <c r="Q119" s="46"/>
      <c r="R119" s="46"/>
      <c r="S119" s="46"/>
      <c r="T119" s="46"/>
      <c r="U119" s="46"/>
      <c r="V119" s="46"/>
      <c r="W119" s="46"/>
      <c r="X119" s="46"/>
      <c r="Y119" s="46"/>
      <c r="Z119" s="46"/>
      <c r="AA119" s="46"/>
      <c r="AB119" s="46"/>
      <c r="AC119" s="46"/>
      <c r="AD119" s="46"/>
      <c r="AE119" s="46"/>
    </row>
    <row r="120" spans="1:31">
      <c r="A120" s="46"/>
      <c r="B120" s="46"/>
      <c r="C120" s="46"/>
      <c r="D120" s="46"/>
      <c r="E120" s="46"/>
      <c r="F120" s="46"/>
      <c r="G120" s="61"/>
      <c r="H120" s="101"/>
      <c r="I120" s="46"/>
      <c r="J120" s="46"/>
      <c r="K120" s="46"/>
      <c r="L120" s="46"/>
      <c r="M120" s="46"/>
      <c r="N120" s="46"/>
      <c r="O120" s="46"/>
      <c r="P120" s="46"/>
      <c r="Q120" s="46"/>
      <c r="R120" s="46"/>
      <c r="S120" s="46"/>
      <c r="T120" s="46"/>
      <c r="U120" s="46"/>
      <c r="V120" s="46"/>
      <c r="W120" s="46"/>
      <c r="X120" s="46"/>
      <c r="Y120" s="46"/>
      <c r="Z120" s="46"/>
      <c r="AA120" s="46"/>
      <c r="AB120" s="46"/>
      <c r="AC120" s="46"/>
      <c r="AD120" s="46"/>
      <c r="AE120" s="46"/>
    </row>
    <row r="121" ht="36" spans="2:31">
      <c r="B121" s="46"/>
      <c r="C121" s="102" t="s">
        <v>1885</v>
      </c>
      <c r="D121" s="101" t="s">
        <v>1701</v>
      </c>
      <c r="E121" s="46"/>
      <c r="F121" s="46" t="s">
        <v>1886</v>
      </c>
      <c r="G121" s="61"/>
      <c r="H121" s="101" t="s">
        <v>1705</v>
      </c>
      <c r="I121" s="46"/>
      <c r="J121" s="46"/>
      <c r="K121" s="46"/>
      <c r="L121" s="46"/>
      <c r="M121" s="46"/>
      <c r="N121" s="46"/>
      <c r="O121" s="46"/>
      <c r="P121" s="46"/>
      <c r="Q121" s="46"/>
      <c r="R121" s="46"/>
      <c r="S121" s="46"/>
      <c r="T121" s="46"/>
      <c r="U121" s="46"/>
      <c r="V121" s="46"/>
      <c r="W121" s="46"/>
      <c r="X121" s="46"/>
      <c r="Y121" s="46"/>
      <c r="Z121" s="46"/>
      <c r="AA121" s="46"/>
      <c r="AB121" s="46"/>
      <c r="AC121" s="46"/>
      <c r="AD121" s="46"/>
      <c r="AE121" s="46"/>
    </row>
    <row r="122" spans="1:31">
      <c r="A122" s="46"/>
      <c r="B122" s="46"/>
      <c r="C122" s="46"/>
      <c r="D122" s="46"/>
      <c r="E122" s="46"/>
      <c r="F122" s="46"/>
      <c r="G122" s="61"/>
      <c r="H122" s="101"/>
      <c r="I122" s="46"/>
      <c r="J122" s="46"/>
      <c r="K122" s="46"/>
      <c r="L122" s="46"/>
      <c r="M122" s="46"/>
      <c r="N122" s="46"/>
      <c r="O122" s="46"/>
      <c r="P122" s="46"/>
      <c r="Q122" s="46"/>
      <c r="R122" s="46"/>
      <c r="S122" s="46"/>
      <c r="T122" s="46"/>
      <c r="U122" s="46"/>
      <c r="V122" s="46"/>
      <c r="W122" s="46"/>
      <c r="X122" s="46"/>
      <c r="Y122" s="46"/>
      <c r="Z122" s="46"/>
      <c r="AA122" s="46"/>
      <c r="AB122" s="46"/>
      <c r="AC122" s="46"/>
      <c r="AD122" s="46"/>
      <c r="AE122" s="46"/>
    </row>
    <row r="123" ht="60" spans="1:31">
      <c r="A123" s="103"/>
      <c r="B123" s="104"/>
      <c r="C123" s="104" t="s">
        <v>1887</v>
      </c>
      <c r="D123" s="105" t="s">
        <v>1715</v>
      </c>
      <c r="E123" s="46"/>
      <c r="F123" s="104" t="s">
        <v>1888</v>
      </c>
      <c r="G123" s="107"/>
      <c r="H123" s="101" t="s">
        <v>1705</v>
      </c>
      <c r="I123" s="46" t="s">
        <v>1889</v>
      </c>
      <c r="J123" s="46"/>
      <c r="K123" s="46"/>
      <c r="L123" s="46"/>
      <c r="M123" s="46"/>
      <c r="N123" s="46"/>
      <c r="O123" s="46"/>
      <c r="P123" s="46"/>
      <c r="Q123" s="46"/>
      <c r="R123" s="46"/>
      <c r="S123" s="46"/>
      <c r="T123" s="46"/>
      <c r="U123" s="46"/>
      <c r="V123" s="46"/>
      <c r="W123" s="46"/>
      <c r="X123" s="46"/>
      <c r="Y123" s="46"/>
      <c r="Z123" s="46"/>
      <c r="AA123" s="46"/>
      <c r="AB123" s="46"/>
      <c r="AC123" s="46"/>
      <c r="AD123" s="46"/>
      <c r="AE123" s="46"/>
    </row>
    <row r="124" spans="1:31">
      <c r="A124" s="46"/>
      <c r="B124" s="46"/>
      <c r="C124" s="46"/>
      <c r="D124" s="46"/>
      <c r="E124" s="46"/>
      <c r="F124" s="46"/>
      <c r="G124" s="61"/>
      <c r="H124" s="101"/>
      <c r="I124" s="46"/>
      <c r="J124" s="46"/>
      <c r="K124" s="46"/>
      <c r="L124" s="46"/>
      <c r="M124" s="46"/>
      <c r="N124" s="46"/>
      <c r="O124" s="46"/>
      <c r="P124" s="46"/>
      <c r="Q124" s="46"/>
      <c r="R124" s="46"/>
      <c r="S124" s="46"/>
      <c r="T124" s="46"/>
      <c r="U124" s="46"/>
      <c r="V124" s="46"/>
      <c r="W124" s="46"/>
      <c r="X124" s="46"/>
      <c r="Y124" s="46"/>
      <c r="Z124" s="46"/>
      <c r="AA124" s="46"/>
      <c r="AB124" s="46"/>
      <c r="AC124" s="46"/>
      <c r="AD124" s="46"/>
      <c r="AE124" s="46"/>
    </row>
    <row r="125" ht="48" spans="2:31">
      <c r="B125" s="46"/>
      <c r="C125" s="46" t="s">
        <v>1890</v>
      </c>
      <c r="D125" s="101" t="s">
        <v>1715</v>
      </c>
      <c r="E125" s="46" t="s">
        <v>1722</v>
      </c>
      <c r="F125" s="46" t="s">
        <v>1891</v>
      </c>
      <c r="G125" s="61" t="s">
        <v>1892</v>
      </c>
      <c r="H125" s="101" t="s">
        <v>1705</v>
      </c>
      <c r="J125" s="46" t="s">
        <v>1893</v>
      </c>
      <c r="K125" s="46"/>
      <c r="L125" s="46"/>
      <c r="M125" s="46"/>
      <c r="N125" s="46"/>
      <c r="O125" s="46"/>
      <c r="P125" s="46"/>
      <c r="Q125" s="46"/>
      <c r="R125" s="46"/>
      <c r="S125" s="46"/>
      <c r="T125" s="46"/>
      <c r="U125" s="46"/>
      <c r="V125" s="46"/>
      <c r="W125" s="46"/>
      <c r="X125" s="46"/>
      <c r="Y125" s="46"/>
      <c r="Z125" s="46"/>
      <c r="AA125" s="46"/>
      <c r="AB125" s="46"/>
      <c r="AC125" s="46"/>
      <c r="AD125" s="46"/>
      <c r="AE125" s="46"/>
    </row>
    <row r="126" spans="1:31">
      <c r="A126" s="46"/>
      <c r="B126" s="46"/>
      <c r="C126" s="46"/>
      <c r="D126" s="46"/>
      <c r="E126" s="46"/>
      <c r="F126" s="46"/>
      <c r="G126" s="61"/>
      <c r="H126" s="101"/>
      <c r="I126" s="46"/>
      <c r="J126" s="46"/>
      <c r="K126" s="46"/>
      <c r="L126" s="46"/>
      <c r="M126" s="46"/>
      <c r="N126" s="46"/>
      <c r="O126" s="46"/>
      <c r="P126" s="46"/>
      <c r="Q126" s="46"/>
      <c r="R126" s="46"/>
      <c r="S126" s="46"/>
      <c r="T126" s="46"/>
      <c r="U126" s="46"/>
      <c r="V126" s="46"/>
      <c r="W126" s="46"/>
      <c r="X126" s="46"/>
      <c r="Y126" s="46"/>
      <c r="Z126" s="46"/>
      <c r="AA126" s="46"/>
      <c r="AB126" s="46"/>
      <c r="AC126" s="46"/>
      <c r="AD126" s="46"/>
      <c r="AE126" s="46"/>
    </row>
    <row r="127" ht="36" spans="2:31">
      <c r="B127" s="46" t="s">
        <v>786</v>
      </c>
      <c r="C127" s="46" t="s">
        <v>1894</v>
      </c>
      <c r="D127" s="101" t="s">
        <v>1701</v>
      </c>
      <c r="E127" s="46"/>
      <c r="F127" s="91" t="s">
        <v>1895</v>
      </c>
      <c r="G127" s="61"/>
      <c r="H127" s="101" t="s">
        <v>1719</v>
      </c>
      <c r="I127" s="46"/>
      <c r="J127" s="46"/>
      <c r="K127" s="46"/>
      <c r="L127" s="46"/>
      <c r="M127" s="46"/>
      <c r="N127" s="46"/>
      <c r="O127" s="46"/>
      <c r="P127" s="46"/>
      <c r="Q127" s="46"/>
      <c r="R127" s="46"/>
      <c r="S127" s="46"/>
      <c r="T127" s="46"/>
      <c r="U127" s="46"/>
      <c r="V127" s="46"/>
      <c r="W127" s="46"/>
      <c r="X127" s="46"/>
      <c r="Y127" s="46"/>
      <c r="Z127" s="46"/>
      <c r="AA127" s="46"/>
      <c r="AB127" s="46"/>
      <c r="AC127" s="46"/>
      <c r="AD127" s="46"/>
      <c r="AE127" s="46"/>
    </row>
    <row r="128" spans="1:31">
      <c r="A128" s="46"/>
      <c r="B128" s="46"/>
      <c r="C128" s="46"/>
      <c r="D128" s="101"/>
      <c r="E128" s="46"/>
      <c r="F128" s="46"/>
      <c r="G128" s="61"/>
      <c r="H128" s="101"/>
      <c r="I128" s="46"/>
      <c r="J128" s="46"/>
      <c r="K128" s="46"/>
      <c r="L128" s="46"/>
      <c r="M128" s="46"/>
      <c r="N128" s="46"/>
      <c r="O128" s="46"/>
      <c r="P128" s="46"/>
      <c r="Q128" s="46"/>
      <c r="R128" s="46"/>
      <c r="S128" s="46"/>
      <c r="T128" s="46"/>
      <c r="U128" s="46"/>
      <c r="V128" s="46"/>
      <c r="W128" s="46"/>
      <c r="X128" s="46"/>
      <c r="Y128" s="46"/>
      <c r="Z128" s="46"/>
      <c r="AA128" s="46"/>
      <c r="AB128" s="46"/>
      <c r="AC128" s="46"/>
      <c r="AD128" s="46"/>
      <c r="AE128" s="46"/>
    </row>
    <row r="129" ht="24" spans="2:31">
      <c r="B129" s="46"/>
      <c r="C129" s="46" t="s">
        <v>1896</v>
      </c>
      <c r="D129" s="101" t="s">
        <v>1715</v>
      </c>
      <c r="E129" s="46" t="s">
        <v>1716</v>
      </c>
      <c r="F129" s="91" t="s">
        <v>1897</v>
      </c>
      <c r="G129" s="61"/>
      <c r="H129" s="101" t="s">
        <v>1719</v>
      </c>
      <c r="I129" s="46"/>
      <c r="J129" s="46"/>
      <c r="K129" s="46"/>
      <c r="L129" s="46"/>
      <c r="M129" s="46"/>
      <c r="N129" s="46"/>
      <c r="O129" s="46"/>
      <c r="P129" s="46"/>
      <c r="Q129" s="46"/>
      <c r="R129" s="46"/>
      <c r="S129" s="46"/>
      <c r="T129" s="46"/>
      <c r="U129" s="46"/>
      <c r="V129" s="46"/>
      <c r="W129" s="46"/>
      <c r="X129" s="46"/>
      <c r="Y129" s="46"/>
      <c r="Z129" s="46"/>
      <c r="AA129" s="46"/>
      <c r="AB129" s="46"/>
      <c r="AC129" s="46"/>
      <c r="AD129" s="46"/>
      <c r="AE129" s="46"/>
    </row>
    <row r="130" spans="1:31">
      <c r="A130" s="46"/>
      <c r="B130" s="46"/>
      <c r="C130" s="46"/>
      <c r="D130" s="46"/>
      <c r="E130" s="46"/>
      <c r="F130" s="46"/>
      <c r="G130" s="61"/>
      <c r="H130" s="101"/>
      <c r="I130" s="46"/>
      <c r="J130" s="46"/>
      <c r="K130" s="46"/>
      <c r="L130" s="46"/>
      <c r="M130" s="46"/>
      <c r="N130" s="46"/>
      <c r="O130" s="46"/>
      <c r="P130" s="46"/>
      <c r="Q130" s="46"/>
      <c r="R130" s="46"/>
      <c r="S130" s="46"/>
      <c r="T130" s="46"/>
      <c r="U130" s="46"/>
      <c r="V130" s="46"/>
      <c r="W130" s="46"/>
      <c r="X130" s="46"/>
      <c r="Y130" s="46"/>
      <c r="Z130" s="46"/>
      <c r="AA130" s="46"/>
      <c r="AB130" s="46"/>
      <c r="AC130" s="46"/>
      <c r="AD130" s="46"/>
      <c r="AE130" s="46"/>
    </row>
    <row r="131" ht="36" spans="2:31">
      <c r="B131" s="46"/>
      <c r="C131" s="46" t="s">
        <v>1898</v>
      </c>
      <c r="D131" s="101" t="s">
        <v>1701</v>
      </c>
      <c r="E131" s="46" t="s">
        <v>1716</v>
      </c>
      <c r="F131" s="91" t="s">
        <v>1899</v>
      </c>
      <c r="G131" s="61" t="s">
        <v>1900</v>
      </c>
      <c r="H131" s="101" t="s">
        <v>560</v>
      </c>
      <c r="I131" s="46"/>
      <c r="J131" s="46"/>
      <c r="K131" s="46"/>
      <c r="L131" s="46"/>
      <c r="M131" s="46"/>
      <c r="N131" s="46"/>
      <c r="O131" s="46"/>
      <c r="P131" s="46"/>
      <c r="Q131" s="46"/>
      <c r="R131" s="46"/>
      <c r="S131" s="46"/>
      <c r="T131" s="46"/>
      <c r="U131" s="46"/>
      <c r="V131" s="46"/>
      <c r="W131" s="46"/>
      <c r="X131" s="46"/>
      <c r="Y131" s="46"/>
      <c r="Z131" s="46"/>
      <c r="AA131" s="46"/>
      <c r="AB131" s="46"/>
      <c r="AC131" s="46"/>
      <c r="AD131" s="46"/>
      <c r="AE131" s="46"/>
    </row>
    <row r="132" spans="1:31">
      <c r="A132" s="46"/>
      <c r="B132" s="46"/>
      <c r="C132" s="46"/>
      <c r="D132" s="46"/>
      <c r="E132" s="46"/>
      <c r="F132" s="46"/>
      <c r="G132" s="61"/>
      <c r="H132" s="101"/>
      <c r="I132" s="46"/>
      <c r="J132" s="46"/>
      <c r="K132" s="46"/>
      <c r="L132" s="46"/>
      <c r="M132" s="46"/>
      <c r="N132" s="46"/>
      <c r="O132" s="46"/>
      <c r="P132" s="46"/>
      <c r="Q132" s="46"/>
      <c r="R132" s="46"/>
      <c r="S132" s="46"/>
      <c r="T132" s="46"/>
      <c r="U132" s="46"/>
      <c r="V132" s="46"/>
      <c r="W132" s="46"/>
      <c r="X132" s="46"/>
      <c r="Y132" s="46"/>
      <c r="Z132" s="46"/>
      <c r="AA132" s="46"/>
      <c r="AB132" s="46"/>
      <c r="AC132" s="46"/>
      <c r="AD132" s="46"/>
      <c r="AE132" s="46"/>
    </row>
    <row r="133" ht="36" spans="2:31">
      <c r="B133" s="46"/>
      <c r="C133" s="46" t="s">
        <v>1901</v>
      </c>
      <c r="D133" s="101" t="s">
        <v>1701</v>
      </c>
      <c r="E133" s="46" t="s">
        <v>1851</v>
      </c>
      <c r="F133" s="91" t="s">
        <v>1902</v>
      </c>
      <c r="G133" s="61" t="s">
        <v>1903</v>
      </c>
      <c r="H133" s="101" t="s">
        <v>1705</v>
      </c>
      <c r="I133" s="46"/>
      <c r="J133" s="46"/>
      <c r="K133" s="46"/>
      <c r="L133" s="46"/>
      <c r="M133" s="46"/>
      <c r="N133" s="46"/>
      <c r="O133" s="46"/>
      <c r="P133" s="46"/>
      <c r="Q133" s="46"/>
      <c r="R133" s="46"/>
      <c r="S133" s="46"/>
      <c r="T133" s="46"/>
      <c r="U133" s="46"/>
      <c r="V133" s="46"/>
      <c r="W133" s="46"/>
      <c r="X133" s="46"/>
      <c r="Y133" s="46"/>
      <c r="Z133" s="46"/>
      <c r="AA133" s="46"/>
      <c r="AB133" s="46"/>
      <c r="AC133" s="46"/>
      <c r="AD133" s="46"/>
      <c r="AE133" s="46"/>
    </row>
    <row r="134" spans="1:31">
      <c r="A134" s="46"/>
      <c r="B134" s="46"/>
      <c r="C134" s="46"/>
      <c r="D134" s="46"/>
      <c r="E134" s="46"/>
      <c r="F134" s="46"/>
      <c r="G134" s="61"/>
      <c r="H134" s="101"/>
      <c r="I134" s="46"/>
      <c r="J134" s="46"/>
      <c r="K134" s="46"/>
      <c r="L134" s="46"/>
      <c r="M134" s="46"/>
      <c r="N134" s="46"/>
      <c r="O134" s="46"/>
      <c r="P134" s="46"/>
      <c r="Q134" s="46"/>
      <c r="R134" s="46"/>
      <c r="S134" s="46"/>
      <c r="T134" s="46"/>
      <c r="U134" s="46"/>
      <c r="V134" s="46"/>
      <c r="W134" s="46"/>
      <c r="X134" s="46"/>
      <c r="Y134" s="46"/>
      <c r="Z134" s="46"/>
      <c r="AA134" s="46"/>
      <c r="AB134" s="46"/>
      <c r="AC134" s="46"/>
      <c r="AD134" s="46"/>
      <c r="AE134" s="46"/>
    </row>
    <row r="135" ht="60" spans="2:31">
      <c r="B135" s="46"/>
      <c r="C135" s="46" t="s">
        <v>1904</v>
      </c>
      <c r="D135" s="101" t="s">
        <v>1736</v>
      </c>
      <c r="E135" s="46" t="s">
        <v>1716</v>
      </c>
      <c r="F135" s="91" t="s">
        <v>1905</v>
      </c>
      <c r="G135" s="61" t="s">
        <v>1906</v>
      </c>
      <c r="H135" s="101" t="s">
        <v>560</v>
      </c>
      <c r="I135" s="46" t="s">
        <v>1907</v>
      </c>
      <c r="J135" s="46"/>
      <c r="K135" s="46"/>
      <c r="L135" s="46"/>
      <c r="M135" s="46"/>
      <c r="N135" s="46"/>
      <c r="O135" s="46"/>
      <c r="P135" s="46"/>
      <c r="Q135" s="46"/>
      <c r="R135" s="46"/>
      <c r="S135" s="46"/>
      <c r="T135" s="46"/>
      <c r="U135" s="46"/>
      <c r="V135" s="46"/>
      <c r="W135" s="46"/>
      <c r="X135" s="46"/>
      <c r="Y135" s="46"/>
      <c r="Z135" s="46"/>
      <c r="AA135" s="46"/>
      <c r="AB135" s="46"/>
      <c r="AC135" s="46"/>
      <c r="AD135" s="46"/>
      <c r="AE135" s="46"/>
    </row>
    <row r="136" spans="1:31">
      <c r="A136" s="46"/>
      <c r="B136" s="46"/>
      <c r="C136" s="46"/>
      <c r="D136" s="46"/>
      <c r="E136" s="46"/>
      <c r="F136" s="46"/>
      <c r="G136" s="61"/>
      <c r="H136" s="101"/>
      <c r="I136" s="46"/>
      <c r="J136" s="46"/>
      <c r="K136" s="46"/>
      <c r="L136" s="46"/>
      <c r="M136" s="46"/>
      <c r="N136" s="46"/>
      <c r="O136" s="46"/>
      <c r="P136" s="46"/>
      <c r="Q136" s="46"/>
      <c r="R136" s="46"/>
      <c r="S136" s="46"/>
      <c r="T136" s="46"/>
      <c r="U136" s="46"/>
      <c r="V136" s="46"/>
      <c r="W136" s="46"/>
      <c r="X136" s="46"/>
      <c r="Y136" s="46"/>
      <c r="Z136" s="46"/>
      <c r="AA136" s="46"/>
      <c r="AB136" s="46"/>
      <c r="AC136" s="46"/>
      <c r="AD136" s="46"/>
      <c r="AE136" s="46"/>
    </row>
    <row r="137" ht="37.5" spans="1:31">
      <c r="A137" t="str">
        <f>_xlfn.DISPIMG("ID_C9D2131C05714A129072469D9DED2622",1)</f>
        <v>=DISPIMG("ID_C9D2131C05714A129072469D9DED2622",1)</v>
      </c>
      <c r="B137" s="46" t="s">
        <v>717</v>
      </c>
      <c r="C137" s="46" t="s">
        <v>1908</v>
      </c>
      <c r="D137" s="101" t="s">
        <v>1701</v>
      </c>
      <c r="E137" s="46" t="s">
        <v>649</v>
      </c>
      <c r="F137" s="46" t="s">
        <v>1909</v>
      </c>
      <c r="G137" s="61"/>
      <c r="H137" s="101" t="s">
        <v>1705</v>
      </c>
      <c r="I137" s="46"/>
      <c r="J137" s="46"/>
      <c r="K137" s="46"/>
      <c r="L137" s="46"/>
      <c r="M137" s="46"/>
      <c r="N137" s="46"/>
      <c r="O137" s="46"/>
      <c r="P137" s="46"/>
      <c r="Q137" s="46"/>
      <c r="R137" s="46"/>
      <c r="S137" s="46"/>
      <c r="T137" s="46"/>
      <c r="U137" s="46"/>
      <c r="V137" s="46"/>
      <c r="W137" s="46"/>
      <c r="X137" s="46"/>
      <c r="Y137" s="46"/>
      <c r="Z137" s="46"/>
      <c r="AA137" s="46"/>
      <c r="AB137" s="46"/>
      <c r="AC137" s="46"/>
      <c r="AD137" s="46"/>
      <c r="AE137" s="46"/>
    </row>
    <row r="138" spans="1:31">
      <c r="A138" s="46"/>
      <c r="B138" s="46"/>
      <c r="C138" s="46"/>
      <c r="D138" s="101"/>
      <c r="E138" s="46"/>
      <c r="F138" s="46"/>
      <c r="G138" s="61"/>
      <c r="H138" s="101"/>
      <c r="I138" s="46"/>
      <c r="J138" s="46"/>
      <c r="K138" s="46"/>
      <c r="L138" s="46"/>
      <c r="M138" s="46"/>
      <c r="N138" s="46"/>
      <c r="O138" s="46"/>
      <c r="P138" s="46"/>
      <c r="Q138" s="46"/>
      <c r="R138" s="46"/>
      <c r="S138" s="46"/>
      <c r="T138" s="46"/>
      <c r="U138" s="46"/>
      <c r="V138" s="46"/>
      <c r="W138" s="46"/>
      <c r="X138" s="46"/>
      <c r="Y138" s="46"/>
      <c r="Z138" s="46"/>
      <c r="AA138" s="46"/>
      <c r="AB138" s="46"/>
      <c r="AC138" s="46"/>
      <c r="AD138" s="46"/>
      <c r="AE138" s="46"/>
    </row>
    <row r="139" ht="60" spans="2:31">
      <c r="B139" s="46"/>
      <c r="C139" s="46" t="s">
        <v>1910</v>
      </c>
      <c r="D139" s="101" t="s">
        <v>1715</v>
      </c>
      <c r="E139" s="46" t="s">
        <v>649</v>
      </c>
      <c r="F139" s="91" t="s">
        <v>1911</v>
      </c>
      <c r="G139" s="61"/>
      <c r="H139" s="101" t="s">
        <v>560</v>
      </c>
      <c r="J139" s="46" t="s">
        <v>1912</v>
      </c>
      <c r="K139" s="46"/>
      <c r="L139" s="46"/>
      <c r="M139" s="46"/>
      <c r="N139" s="46"/>
      <c r="O139" s="46"/>
      <c r="P139" s="46"/>
      <c r="Q139" s="46"/>
      <c r="R139" s="46"/>
      <c r="S139" s="46"/>
      <c r="T139" s="46"/>
      <c r="U139" s="46"/>
      <c r="V139" s="46"/>
      <c r="W139" s="46"/>
      <c r="X139" s="46"/>
      <c r="Y139" s="46"/>
      <c r="Z139" s="46"/>
      <c r="AA139" s="46"/>
      <c r="AB139" s="46"/>
      <c r="AC139" s="46"/>
      <c r="AD139" s="46"/>
      <c r="AE139" s="46"/>
    </row>
    <row r="140" spans="1:31">
      <c r="A140" s="46"/>
      <c r="B140" s="46"/>
      <c r="C140" s="46"/>
      <c r="D140" s="46"/>
      <c r="E140" s="46"/>
      <c r="F140" s="46"/>
      <c r="G140" s="61"/>
      <c r="H140" s="101"/>
      <c r="I140" s="46"/>
      <c r="J140" s="46"/>
      <c r="K140" s="46"/>
      <c r="L140" s="46"/>
      <c r="M140" s="46"/>
      <c r="N140" s="46"/>
      <c r="O140" s="46"/>
      <c r="P140" s="46"/>
      <c r="Q140" s="46"/>
      <c r="R140" s="46"/>
      <c r="S140" s="46"/>
      <c r="T140" s="46"/>
      <c r="U140" s="46"/>
      <c r="V140" s="46"/>
      <c r="W140" s="46"/>
      <c r="X140" s="46"/>
      <c r="Y140" s="46"/>
      <c r="Z140" s="46"/>
      <c r="AA140" s="46"/>
      <c r="AB140" s="46"/>
      <c r="AC140" s="46"/>
      <c r="AD140" s="46"/>
      <c r="AE140" s="46"/>
    </row>
    <row r="141" ht="37.5" spans="1:31">
      <c r="A141" t="str">
        <f>_xlfn.DISPIMG("ID_16EC9C29B9B344499F933F435F326BC3",1)</f>
        <v>=DISPIMG("ID_16EC9C29B9B344499F933F435F326BC3",1)</v>
      </c>
      <c r="B141" s="46" t="s">
        <v>717</v>
      </c>
      <c r="C141" s="46" t="s">
        <v>1913</v>
      </c>
      <c r="D141" s="101" t="s">
        <v>1715</v>
      </c>
      <c r="E141" s="46" t="s">
        <v>1914</v>
      </c>
      <c r="F141" s="46" t="s">
        <v>1915</v>
      </c>
      <c r="G141" s="61" t="s">
        <v>1916</v>
      </c>
      <c r="H141" s="101" t="s">
        <v>1719</v>
      </c>
      <c r="I141" t="str">
        <f>_xlfn.DISPIMG("ID_151F0C611FA94317B772BA989394040E",1)</f>
        <v>=DISPIMG("ID_151F0C611FA94317B772BA989394040E",1)</v>
      </c>
      <c r="J141" s="46"/>
      <c r="K141" s="46"/>
      <c r="L141" s="46"/>
      <c r="M141" s="46"/>
      <c r="N141" s="46"/>
      <c r="O141" s="46"/>
      <c r="P141" s="46"/>
      <c r="Q141" s="46"/>
      <c r="R141" s="46"/>
      <c r="S141" s="46"/>
      <c r="T141" s="46"/>
      <c r="U141" s="46"/>
      <c r="V141" s="46"/>
      <c r="W141" s="46"/>
      <c r="X141" s="46"/>
      <c r="Y141" s="46"/>
      <c r="Z141" s="46"/>
      <c r="AA141" s="46"/>
      <c r="AB141" s="46"/>
      <c r="AC141" s="46"/>
      <c r="AD141" s="46"/>
      <c r="AE141" s="46"/>
    </row>
    <row r="142" spans="1:31">
      <c r="A142" s="46"/>
      <c r="B142" s="46"/>
      <c r="C142" s="46"/>
      <c r="D142" s="101"/>
      <c r="E142" s="46"/>
      <c r="F142" s="46"/>
      <c r="G142" s="61"/>
      <c r="H142" s="101"/>
      <c r="I142" s="46"/>
      <c r="J142" s="46"/>
      <c r="K142" s="46"/>
      <c r="L142" s="46"/>
      <c r="M142" s="46"/>
      <c r="N142" s="46"/>
      <c r="O142" s="46"/>
      <c r="P142" s="46"/>
      <c r="Q142" s="46"/>
      <c r="R142" s="46"/>
      <c r="S142" s="46"/>
      <c r="T142" s="46"/>
      <c r="U142" s="46"/>
      <c r="V142" s="46"/>
      <c r="W142" s="46"/>
      <c r="X142" s="46"/>
      <c r="Y142" s="46"/>
      <c r="Z142" s="46"/>
      <c r="AA142" s="46"/>
      <c r="AB142" s="46"/>
      <c r="AC142" s="46"/>
      <c r="AD142" s="46"/>
      <c r="AE142" s="46"/>
    </row>
    <row r="143" ht="24" spans="2:31">
      <c r="B143" s="46"/>
      <c r="C143" s="46" t="s">
        <v>1917</v>
      </c>
      <c r="D143" s="101" t="s">
        <v>1701</v>
      </c>
      <c r="E143" s="46" t="s">
        <v>1918</v>
      </c>
      <c r="F143" s="91" t="s">
        <v>1919</v>
      </c>
      <c r="G143" s="61"/>
      <c r="H143" s="101" t="s">
        <v>1705</v>
      </c>
      <c r="I143" s="46"/>
      <c r="J143" s="46"/>
      <c r="K143" s="46"/>
      <c r="L143" s="46"/>
      <c r="M143" s="46"/>
      <c r="N143" s="46"/>
      <c r="O143" s="46"/>
      <c r="P143" s="46"/>
      <c r="Q143" s="46"/>
      <c r="R143" s="46"/>
      <c r="S143" s="46"/>
      <c r="T143" s="46"/>
      <c r="U143" s="46"/>
      <c r="V143" s="46"/>
      <c r="W143" s="46"/>
      <c r="X143" s="46"/>
      <c r="Y143" s="46"/>
      <c r="Z143" s="46"/>
      <c r="AA143" s="46"/>
      <c r="AB143" s="46"/>
      <c r="AC143" s="46"/>
      <c r="AD143" s="46"/>
      <c r="AE143" s="46"/>
    </row>
    <row r="144" spans="1:31">
      <c r="A144" s="46"/>
      <c r="B144" s="46"/>
      <c r="C144" s="46"/>
      <c r="D144" s="46"/>
      <c r="E144" s="46"/>
      <c r="F144" s="46"/>
      <c r="G144" s="61"/>
      <c r="H144" s="101"/>
      <c r="I144" s="46"/>
      <c r="J144" s="46"/>
      <c r="K144" s="46"/>
      <c r="L144" s="46"/>
      <c r="M144" s="46"/>
      <c r="N144" s="46"/>
      <c r="O144" s="46"/>
      <c r="P144" s="46"/>
      <c r="Q144" s="46"/>
      <c r="R144" s="46"/>
      <c r="S144" s="46"/>
      <c r="T144" s="46"/>
      <c r="U144" s="46"/>
      <c r="V144" s="46"/>
      <c r="W144" s="46"/>
      <c r="X144" s="46"/>
      <c r="Y144" s="46"/>
      <c r="Z144" s="46"/>
      <c r="AA144" s="46"/>
      <c r="AB144" s="46"/>
      <c r="AC144" s="46"/>
      <c r="AD144" s="46"/>
      <c r="AE144" s="46"/>
    </row>
    <row r="145" ht="60" spans="2:31">
      <c r="B145" s="46" t="s">
        <v>717</v>
      </c>
      <c r="C145" s="46" t="s">
        <v>1920</v>
      </c>
      <c r="D145" s="101" t="s">
        <v>1736</v>
      </c>
      <c r="E145" s="46" t="s">
        <v>1914</v>
      </c>
      <c r="F145" s="46" t="s">
        <v>1921</v>
      </c>
      <c r="G145" s="61"/>
      <c r="H145" s="101" t="s">
        <v>1705</v>
      </c>
      <c r="J145" s="46" t="s">
        <v>1922</v>
      </c>
      <c r="K145" s="46"/>
      <c r="L145" s="46"/>
      <c r="M145" s="46"/>
      <c r="N145" s="46"/>
      <c r="O145" s="46"/>
      <c r="P145" s="46"/>
      <c r="Q145" s="46"/>
      <c r="R145" s="46"/>
      <c r="S145" s="46"/>
      <c r="T145" s="46"/>
      <c r="U145" s="46"/>
      <c r="V145" s="46"/>
      <c r="W145" s="46"/>
      <c r="X145" s="46"/>
      <c r="Y145" s="46"/>
      <c r="Z145" s="46"/>
      <c r="AA145" s="46"/>
      <c r="AB145" s="46"/>
      <c r="AC145" s="46"/>
      <c r="AD145" s="46"/>
      <c r="AE145" s="46"/>
    </row>
    <row r="146" spans="1:31">
      <c r="A146" s="46"/>
      <c r="B146" s="46"/>
      <c r="C146" s="46"/>
      <c r="D146" s="46"/>
      <c r="E146" s="46"/>
      <c r="F146" s="46"/>
      <c r="G146" s="61"/>
      <c r="H146" s="101"/>
      <c r="I146" s="46"/>
      <c r="J146" s="46"/>
      <c r="K146" s="46"/>
      <c r="L146" s="46"/>
      <c r="M146" s="46"/>
      <c r="N146" s="46"/>
      <c r="O146" s="46"/>
      <c r="P146" s="46"/>
      <c r="Q146" s="46"/>
      <c r="R146" s="46"/>
      <c r="S146" s="46"/>
      <c r="T146" s="46"/>
      <c r="U146" s="46"/>
      <c r="V146" s="46"/>
      <c r="W146" s="46"/>
      <c r="X146" s="46"/>
      <c r="Y146" s="46"/>
      <c r="Z146" s="46"/>
      <c r="AA146" s="46"/>
      <c r="AB146" s="46"/>
      <c r="AC146" s="46"/>
      <c r="AD146" s="46"/>
      <c r="AE146" s="46"/>
    </row>
    <row r="147" ht="36" spans="2:31">
      <c r="B147" s="46"/>
      <c r="C147" s="46" t="s">
        <v>1923</v>
      </c>
      <c r="D147" s="101" t="s">
        <v>1701</v>
      </c>
      <c r="E147" s="46"/>
      <c r="F147" s="46" t="s">
        <v>1924</v>
      </c>
      <c r="G147" s="61" t="s">
        <v>1925</v>
      </c>
      <c r="H147" s="101" t="s">
        <v>560</v>
      </c>
      <c r="I147" s="46" t="s">
        <v>1926</v>
      </c>
      <c r="J147" s="46" t="s">
        <v>1531</v>
      </c>
      <c r="K147" s="46"/>
      <c r="L147" s="46"/>
      <c r="M147" s="46"/>
      <c r="N147" s="46"/>
      <c r="O147" s="46"/>
      <c r="P147" s="46"/>
      <c r="Q147" s="46"/>
      <c r="R147" s="46"/>
      <c r="S147" s="46"/>
      <c r="T147" s="46"/>
      <c r="U147" s="46"/>
      <c r="V147" s="46"/>
      <c r="W147" s="46"/>
      <c r="X147" s="46"/>
      <c r="Y147" s="46"/>
      <c r="Z147" s="46"/>
      <c r="AA147" s="46"/>
      <c r="AB147" s="46"/>
      <c r="AC147" s="46"/>
      <c r="AD147" s="46"/>
      <c r="AE147" s="46"/>
    </row>
    <row r="148" spans="1:31">
      <c r="A148" s="46"/>
      <c r="B148" s="46"/>
      <c r="C148" s="46"/>
      <c r="D148" s="46"/>
      <c r="E148" s="46"/>
      <c r="F148" s="46"/>
      <c r="G148" s="61"/>
      <c r="H148" s="101"/>
      <c r="I148" s="46"/>
      <c r="J148" s="46"/>
      <c r="K148" s="46"/>
      <c r="L148" s="46"/>
      <c r="M148" s="46"/>
      <c r="N148" s="46"/>
      <c r="O148" s="46"/>
      <c r="P148" s="46"/>
      <c r="Q148" s="46"/>
      <c r="R148" s="46"/>
      <c r="S148" s="46"/>
      <c r="T148" s="46"/>
      <c r="U148" s="46"/>
      <c r="V148" s="46"/>
      <c r="W148" s="46"/>
      <c r="X148" s="46"/>
      <c r="Y148" s="46"/>
      <c r="Z148" s="46"/>
      <c r="AA148" s="46"/>
      <c r="AB148" s="46"/>
      <c r="AC148" s="46"/>
      <c r="AD148" s="46"/>
      <c r="AE148" s="46"/>
    </row>
    <row r="149" ht="48" spans="2:31">
      <c r="B149" s="46"/>
      <c r="C149" s="104" t="s">
        <v>1927</v>
      </c>
      <c r="D149" s="105" t="s">
        <v>1715</v>
      </c>
      <c r="E149" s="46"/>
      <c r="F149" s="104" t="s">
        <v>1928</v>
      </c>
      <c r="G149" s="107"/>
      <c r="H149" s="101" t="s">
        <v>1705</v>
      </c>
      <c r="I149" s="46"/>
      <c r="J149" s="46" t="s">
        <v>1929</v>
      </c>
      <c r="K149" s="46"/>
      <c r="L149" s="46"/>
      <c r="M149" s="46"/>
      <c r="N149" s="46"/>
      <c r="O149" s="46"/>
      <c r="P149" s="46"/>
      <c r="Q149" s="46"/>
      <c r="R149" s="46"/>
      <c r="S149" s="46"/>
      <c r="T149" s="46"/>
      <c r="U149" s="46"/>
      <c r="V149" s="46"/>
      <c r="W149" s="46"/>
      <c r="X149" s="46"/>
      <c r="Y149" s="46"/>
      <c r="Z149" s="46"/>
      <c r="AA149" s="46"/>
      <c r="AB149" s="46"/>
      <c r="AC149" s="46"/>
      <c r="AD149" s="46"/>
      <c r="AE149" s="46"/>
    </row>
    <row r="150" spans="1:31">
      <c r="A150" s="46"/>
      <c r="B150" s="46"/>
      <c r="C150" s="46"/>
      <c r="D150" s="46"/>
      <c r="E150" s="46"/>
      <c r="F150" s="46"/>
      <c r="G150" s="61"/>
      <c r="H150" s="46"/>
      <c r="I150" s="46"/>
      <c r="J150" s="46"/>
      <c r="K150" s="46"/>
      <c r="L150" s="46"/>
      <c r="M150" s="46"/>
      <c r="N150" s="46"/>
      <c r="O150" s="46"/>
      <c r="P150" s="46"/>
      <c r="Q150" s="46"/>
      <c r="R150" s="46"/>
      <c r="S150" s="46"/>
      <c r="T150" s="46"/>
      <c r="U150" s="46"/>
      <c r="V150" s="46"/>
      <c r="W150" s="46"/>
      <c r="X150" s="46"/>
      <c r="Y150" s="46"/>
      <c r="Z150" s="46"/>
      <c r="AA150" s="46"/>
      <c r="AB150" s="46"/>
      <c r="AC150" s="46"/>
      <c r="AD150" s="46"/>
      <c r="AE150" s="46"/>
    </row>
    <row r="151" spans="1:31">
      <c r="A151" s="46"/>
      <c r="B151" s="46"/>
      <c r="C151" s="46"/>
      <c r="D151" s="46"/>
      <c r="E151" s="46"/>
      <c r="F151" s="46"/>
      <c r="G151" s="61"/>
      <c r="H151" s="46"/>
      <c r="I151" s="46"/>
      <c r="J151" s="46"/>
      <c r="K151" s="46"/>
      <c r="L151" s="46"/>
      <c r="M151" s="46"/>
      <c r="N151" s="46"/>
      <c r="O151" s="46"/>
      <c r="P151" s="46"/>
      <c r="Q151" s="46"/>
      <c r="R151" s="46"/>
      <c r="S151" s="46"/>
      <c r="T151" s="46"/>
      <c r="U151" s="46"/>
      <c r="V151" s="46"/>
      <c r="W151" s="46"/>
      <c r="X151" s="46"/>
      <c r="Y151" s="46"/>
      <c r="Z151" s="46"/>
      <c r="AA151" s="46"/>
      <c r="AB151" s="46"/>
      <c r="AC151" s="46"/>
      <c r="AD151" s="46"/>
      <c r="AE151" s="46"/>
    </row>
    <row r="152" spans="1:31">
      <c r="A152" s="46"/>
      <c r="B152" s="46"/>
      <c r="C152" s="46"/>
      <c r="D152" s="46"/>
      <c r="E152" s="46"/>
      <c r="F152" s="46"/>
      <c r="G152" s="61"/>
      <c r="H152" s="46"/>
      <c r="I152" s="46"/>
      <c r="J152" s="46"/>
      <c r="K152" s="46"/>
      <c r="L152" s="46"/>
      <c r="M152" s="46"/>
      <c r="N152" s="46"/>
      <c r="O152" s="46"/>
      <c r="P152" s="46"/>
      <c r="Q152" s="46"/>
      <c r="R152" s="46"/>
      <c r="S152" s="46"/>
      <c r="T152" s="46"/>
      <c r="U152" s="46"/>
      <c r="V152" s="46"/>
      <c r="W152" s="46"/>
      <c r="X152" s="46"/>
      <c r="Y152" s="46"/>
      <c r="Z152" s="46"/>
      <c r="AA152" s="46"/>
      <c r="AB152" s="46"/>
      <c r="AC152" s="46"/>
      <c r="AD152" s="46"/>
      <c r="AE152" s="46"/>
    </row>
    <row r="153" spans="1:31">
      <c r="A153" s="46"/>
      <c r="B153" s="46"/>
      <c r="C153" s="46"/>
      <c r="D153" s="46"/>
      <c r="E153" s="46"/>
      <c r="F153" s="46"/>
      <c r="G153" s="61"/>
      <c r="H153" s="46"/>
      <c r="I153" s="46"/>
      <c r="J153" s="46"/>
      <c r="K153" s="46"/>
      <c r="L153" s="46"/>
      <c r="M153" s="46"/>
      <c r="N153" s="46"/>
      <c r="O153" s="46"/>
      <c r="P153" s="46"/>
      <c r="Q153" s="46"/>
      <c r="R153" s="46"/>
      <c r="S153" s="46"/>
      <c r="T153" s="46"/>
      <c r="U153" s="46"/>
      <c r="V153" s="46"/>
      <c r="W153" s="46"/>
      <c r="X153" s="46"/>
      <c r="Y153" s="46"/>
      <c r="Z153" s="46"/>
      <c r="AA153" s="46"/>
      <c r="AB153" s="46"/>
      <c r="AC153" s="46"/>
      <c r="AD153" s="46"/>
      <c r="AE153" s="46"/>
    </row>
    <row r="154" spans="1:31">
      <c r="A154" s="46"/>
      <c r="B154" s="46"/>
      <c r="C154" s="46"/>
      <c r="D154" s="46"/>
      <c r="E154" s="46"/>
      <c r="F154" s="46"/>
      <c r="G154" s="61"/>
      <c r="H154" s="46"/>
      <c r="I154" s="46"/>
      <c r="J154" s="46"/>
      <c r="K154" s="46"/>
      <c r="L154" s="46"/>
      <c r="M154" s="46"/>
      <c r="N154" s="46"/>
      <c r="O154" s="46"/>
      <c r="P154" s="46"/>
      <c r="Q154" s="46"/>
      <c r="R154" s="46"/>
      <c r="S154" s="46"/>
      <c r="T154" s="46"/>
      <c r="U154" s="46"/>
      <c r="V154" s="46"/>
      <c r="W154" s="46"/>
      <c r="X154" s="46"/>
      <c r="Y154" s="46"/>
      <c r="Z154" s="46"/>
      <c r="AA154" s="46"/>
      <c r="AB154" s="46"/>
      <c r="AC154" s="46"/>
      <c r="AD154" s="46"/>
      <c r="AE154" s="46"/>
    </row>
    <row r="155" spans="1:31">
      <c r="A155" s="46"/>
      <c r="B155" s="46"/>
      <c r="C155" s="46"/>
      <c r="D155" s="46"/>
      <c r="E155" s="46"/>
      <c r="F155" s="46"/>
      <c r="G155" s="61"/>
      <c r="H155" s="46"/>
      <c r="I155" s="46"/>
      <c r="J155" s="46"/>
      <c r="K155" s="46"/>
      <c r="L155" s="46"/>
      <c r="M155" s="46"/>
      <c r="N155" s="46"/>
      <c r="O155" s="46"/>
      <c r="P155" s="46"/>
      <c r="Q155" s="46"/>
      <c r="R155" s="46"/>
      <c r="S155" s="46"/>
      <c r="T155" s="46"/>
      <c r="U155" s="46"/>
      <c r="V155" s="46"/>
      <c r="W155" s="46"/>
      <c r="X155" s="46"/>
      <c r="Y155" s="46"/>
      <c r="Z155" s="46"/>
      <c r="AA155" s="46"/>
      <c r="AB155" s="46"/>
      <c r="AC155" s="46"/>
      <c r="AD155" s="46"/>
      <c r="AE155" s="46"/>
    </row>
    <row r="156" spans="1:31">
      <c r="A156" s="46"/>
      <c r="B156" s="46"/>
      <c r="C156" s="46"/>
      <c r="D156" s="46"/>
      <c r="E156" s="46"/>
      <c r="F156" s="46"/>
      <c r="G156" s="61"/>
      <c r="H156" s="46"/>
      <c r="I156" s="46"/>
      <c r="J156" s="46"/>
      <c r="K156" s="46"/>
      <c r="L156" s="46"/>
      <c r="M156" s="46"/>
      <c r="N156" s="46"/>
      <c r="O156" s="46"/>
      <c r="P156" s="46"/>
      <c r="Q156" s="46"/>
      <c r="R156" s="46"/>
      <c r="S156" s="46"/>
      <c r="T156" s="46"/>
      <c r="U156" s="46"/>
      <c r="V156" s="46"/>
      <c r="W156" s="46"/>
      <c r="X156" s="46"/>
      <c r="Y156" s="46"/>
      <c r="Z156" s="46"/>
      <c r="AA156" s="46"/>
      <c r="AB156" s="46"/>
      <c r="AC156" s="46"/>
      <c r="AD156" s="46"/>
      <c r="AE156" s="46"/>
    </row>
    <row r="157" spans="1:31">
      <c r="A157" s="46"/>
      <c r="B157" s="46"/>
      <c r="C157" s="46"/>
      <c r="D157" s="46"/>
      <c r="E157" s="46"/>
      <c r="F157" s="46"/>
      <c r="G157" s="61"/>
      <c r="H157" s="46"/>
      <c r="I157" s="46"/>
      <c r="J157" s="46"/>
      <c r="K157" s="46"/>
      <c r="L157" s="46"/>
      <c r="M157" s="46"/>
      <c r="N157" s="46"/>
      <c r="O157" s="46"/>
      <c r="P157" s="46"/>
      <c r="Q157" s="46"/>
      <c r="R157" s="46"/>
      <c r="S157" s="46"/>
      <c r="T157" s="46"/>
      <c r="U157" s="46"/>
      <c r="V157" s="46"/>
      <c r="W157" s="46"/>
      <c r="X157" s="46"/>
      <c r="Y157" s="46"/>
      <c r="Z157" s="46"/>
      <c r="AA157" s="46"/>
      <c r="AB157" s="46"/>
      <c r="AC157" s="46"/>
      <c r="AD157" s="46"/>
      <c r="AE157" s="46"/>
    </row>
    <row r="158" spans="1:31">
      <c r="A158" s="46"/>
      <c r="B158" s="46"/>
      <c r="C158" s="46"/>
      <c r="D158" s="46"/>
      <c r="E158" s="46"/>
      <c r="F158" s="46"/>
      <c r="G158" s="61"/>
      <c r="H158" s="46"/>
      <c r="I158" s="46"/>
      <c r="J158" s="46"/>
      <c r="K158" s="46"/>
      <c r="L158" s="46"/>
      <c r="M158" s="46"/>
      <c r="N158" s="46"/>
      <c r="O158" s="46"/>
      <c r="P158" s="46"/>
      <c r="Q158" s="46"/>
      <c r="R158" s="46"/>
      <c r="S158" s="46"/>
      <c r="T158" s="46"/>
      <c r="U158" s="46"/>
      <c r="V158" s="46"/>
      <c r="W158" s="46"/>
      <c r="X158" s="46"/>
      <c r="Y158" s="46"/>
      <c r="Z158" s="46"/>
      <c r="AA158" s="46"/>
      <c r="AB158" s="46"/>
      <c r="AC158" s="46"/>
      <c r="AD158" s="46"/>
      <c r="AE158" s="46"/>
    </row>
    <row r="159" spans="1:31">
      <c r="A159" s="46"/>
      <c r="B159" s="46"/>
      <c r="C159" s="46"/>
      <c r="D159" s="46"/>
      <c r="E159" s="46"/>
      <c r="F159" s="46"/>
      <c r="G159" s="61"/>
      <c r="H159" s="46"/>
      <c r="I159" s="46"/>
      <c r="J159" s="46"/>
      <c r="K159" s="46"/>
      <c r="L159" s="46"/>
      <c r="M159" s="46"/>
      <c r="N159" s="46"/>
      <c r="O159" s="46"/>
      <c r="P159" s="46"/>
      <c r="Q159" s="46"/>
      <c r="R159" s="46"/>
      <c r="S159" s="46"/>
      <c r="T159" s="46"/>
      <c r="U159" s="46"/>
      <c r="V159" s="46"/>
      <c r="W159" s="46"/>
      <c r="X159" s="46"/>
      <c r="Y159" s="46"/>
      <c r="Z159" s="46"/>
      <c r="AA159" s="46"/>
      <c r="AB159" s="46"/>
      <c r="AC159" s="46"/>
      <c r="AD159" s="46"/>
      <c r="AE159" s="46"/>
    </row>
    <row r="160" spans="1:31">
      <c r="A160" s="46"/>
      <c r="B160" s="46"/>
      <c r="C160" s="46"/>
      <c r="D160" s="46"/>
      <c r="E160" s="46"/>
      <c r="F160" s="46"/>
      <c r="G160" s="61"/>
      <c r="H160" s="46"/>
      <c r="I160" s="46"/>
      <c r="J160" s="46"/>
      <c r="K160" s="46"/>
      <c r="L160" s="46"/>
      <c r="M160" s="46"/>
      <c r="N160" s="46"/>
      <c r="O160" s="46"/>
      <c r="P160" s="46"/>
      <c r="Q160" s="46"/>
      <c r="R160" s="46"/>
      <c r="S160" s="46"/>
      <c r="T160" s="46"/>
      <c r="U160" s="46"/>
      <c r="V160" s="46"/>
      <c r="W160" s="46"/>
      <c r="X160" s="46"/>
      <c r="Y160" s="46"/>
      <c r="Z160" s="46"/>
      <c r="AA160" s="46"/>
      <c r="AB160" s="46"/>
      <c r="AC160" s="46"/>
      <c r="AD160" s="46"/>
      <c r="AE160" s="46"/>
    </row>
    <row r="161" spans="1:31">
      <c r="A161" s="46"/>
      <c r="B161" s="46"/>
      <c r="C161" s="46"/>
      <c r="D161" s="46"/>
      <c r="E161" s="46"/>
      <c r="F161" s="46"/>
      <c r="G161" s="61"/>
      <c r="H161" s="46"/>
      <c r="I161" s="46"/>
      <c r="J161" s="46"/>
      <c r="K161" s="46"/>
      <c r="L161" s="46"/>
      <c r="M161" s="46"/>
      <c r="N161" s="46"/>
      <c r="O161" s="46"/>
      <c r="P161" s="46"/>
      <c r="Q161" s="46"/>
      <c r="R161" s="46"/>
      <c r="S161" s="46"/>
      <c r="T161" s="46"/>
      <c r="U161" s="46"/>
      <c r="V161" s="46"/>
      <c r="W161" s="46"/>
      <c r="X161" s="46"/>
      <c r="Y161" s="46"/>
      <c r="Z161" s="46"/>
      <c r="AA161" s="46"/>
      <c r="AB161" s="46"/>
      <c r="AC161" s="46"/>
      <c r="AD161" s="46"/>
      <c r="AE161" s="46"/>
    </row>
    <row r="162" spans="1:31">
      <c r="A162" s="46"/>
      <c r="B162" s="46"/>
      <c r="C162" s="46"/>
      <c r="D162" s="46"/>
      <c r="E162" s="46"/>
      <c r="F162" s="46"/>
      <c r="G162" s="61"/>
      <c r="H162" s="46"/>
      <c r="I162" s="46"/>
      <c r="J162" s="46"/>
      <c r="K162" s="46"/>
      <c r="L162" s="46"/>
      <c r="M162" s="46"/>
      <c r="N162" s="46"/>
      <c r="O162" s="46"/>
      <c r="P162" s="46"/>
      <c r="Q162" s="46"/>
      <c r="R162" s="46"/>
      <c r="S162" s="46"/>
      <c r="T162" s="46"/>
      <c r="U162" s="46"/>
      <c r="V162" s="46"/>
      <c r="W162" s="46"/>
      <c r="X162" s="46"/>
      <c r="Y162" s="46"/>
      <c r="Z162" s="46"/>
      <c r="AA162" s="46"/>
      <c r="AB162" s="46"/>
      <c r="AC162" s="46"/>
      <c r="AD162" s="46"/>
      <c r="AE162" s="46"/>
    </row>
    <row r="163" spans="1:31">
      <c r="A163" s="46"/>
      <c r="B163" s="46"/>
      <c r="C163" s="46"/>
      <c r="D163" s="46"/>
      <c r="E163" s="46"/>
      <c r="F163" s="46"/>
      <c r="G163" s="61"/>
      <c r="H163" s="46"/>
      <c r="I163" s="46"/>
      <c r="J163" s="46"/>
      <c r="K163" s="46"/>
      <c r="L163" s="46"/>
      <c r="M163" s="46"/>
      <c r="N163" s="46"/>
      <c r="O163" s="46"/>
      <c r="P163" s="46"/>
      <c r="Q163" s="46"/>
      <c r="R163" s="46"/>
      <c r="S163" s="46"/>
      <c r="T163" s="46"/>
      <c r="U163" s="46"/>
      <c r="V163" s="46"/>
      <c r="W163" s="46"/>
      <c r="X163" s="46"/>
      <c r="Y163" s="46"/>
      <c r="Z163" s="46"/>
      <c r="AA163" s="46"/>
      <c r="AB163" s="46"/>
      <c r="AC163" s="46"/>
      <c r="AD163" s="46"/>
      <c r="AE163" s="46"/>
    </row>
    <row r="164" spans="1:31">
      <c r="A164" s="46"/>
      <c r="B164" s="46"/>
      <c r="C164" s="46"/>
      <c r="D164" s="46"/>
      <c r="E164" s="46"/>
      <c r="F164" s="46"/>
      <c r="G164" s="61"/>
      <c r="H164" s="46"/>
      <c r="I164" s="46"/>
      <c r="J164" s="46"/>
      <c r="K164" s="46"/>
      <c r="L164" s="46"/>
      <c r="M164" s="46"/>
      <c r="N164" s="46"/>
      <c r="O164" s="46"/>
      <c r="P164" s="46"/>
      <c r="Q164" s="46"/>
      <c r="R164" s="46"/>
      <c r="S164" s="46"/>
      <c r="T164" s="46"/>
      <c r="U164" s="46"/>
      <c r="V164" s="46"/>
      <c r="W164" s="46"/>
      <c r="X164" s="46"/>
      <c r="Y164" s="46"/>
      <c r="Z164" s="46"/>
      <c r="AA164" s="46"/>
      <c r="AB164" s="46"/>
      <c r="AC164" s="46"/>
      <c r="AD164" s="46"/>
      <c r="AE164" s="46"/>
    </row>
    <row r="165" spans="1:31">
      <c r="A165" s="46"/>
      <c r="B165" s="46"/>
      <c r="C165" s="46"/>
      <c r="D165" s="46"/>
      <c r="E165" s="46"/>
      <c r="F165" s="46"/>
      <c r="G165" s="61"/>
      <c r="H165" s="46"/>
      <c r="I165" s="46"/>
      <c r="J165" s="46"/>
      <c r="K165" s="46"/>
      <c r="L165" s="46"/>
      <c r="M165" s="46"/>
      <c r="N165" s="46"/>
      <c r="O165" s="46"/>
      <c r="P165" s="46"/>
      <c r="Q165" s="46"/>
      <c r="R165" s="46"/>
      <c r="S165" s="46"/>
      <c r="T165" s="46"/>
      <c r="U165" s="46"/>
      <c r="V165" s="46"/>
      <c r="W165" s="46"/>
      <c r="X165" s="46"/>
      <c r="Y165" s="46"/>
      <c r="Z165" s="46"/>
      <c r="AA165" s="46"/>
      <c r="AB165" s="46"/>
      <c r="AC165" s="46"/>
      <c r="AD165" s="46"/>
      <c r="AE165" s="46"/>
    </row>
    <row r="166" spans="1:31">
      <c r="A166" s="46"/>
      <c r="B166" s="46"/>
      <c r="C166" s="46"/>
      <c r="D166" s="46"/>
      <c r="E166" s="46"/>
      <c r="F166" s="46"/>
      <c r="G166" s="61"/>
      <c r="H166" s="46"/>
      <c r="I166" s="46"/>
      <c r="J166" s="46"/>
      <c r="K166" s="46"/>
      <c r="L166" s="46"/>
      <c r="M166" s="46"/>
      <c r="N166" s="46"/>
      <c r="O166" s="46"/>
      <c r="P166" s="46"/>
      <c r="Q166" s="46"/>
      <c r="R166" s="46"/>
      <c r="S166" s="46"/>
      <c r="T166" s="46"/>
      <c r="U166" s="46"/>
      <c r="V166" s="46"/>
      <c r="W166" s="46"/>
      <c r="X166" s="46"/>
      <c r="Y166" s="46"/>
      <c r="Z166" s="46"/>
      <c r="AA166" s="46"/>
      <c r="AB166" s="46"/>
      <c r="AC166" s="46"/>
      <c r="AD166" s="46"/>
      <c r="AE166" s="46"/>
    </row>
    <row r="167" spans="1:31">
      <c r="A167" s="46"/>
      <c r="B167" s="46"/>
      <c r="C167" s="46"/>
      <c r="D167" s="46"/>
      <c r="E167" s="46"/>
      <c r="F167" s="46"/>
      <c r="G167" s="61"/>
      <c r="H167" s="46"/>
      <c r="I167" s="46"/>
      <c r="J167" s="46"/>
      <c r="K167" s="46"/>
      <c r="L167" s="46"/>
      <c r="M167" s="46"/>
      <c r="N167" s="46"/>
      <c r="O167" s="46"/>
      <c r="P167" s="46"/>
      <c r="Q167" s="46"/>
      <c r="R167" s="46"/>
      <c r="S167" s="46"/>
      <c r="T167" s="46"/>
      <c r="U167" s="46"/>
      <c r="V167" s="46"/>
      <c r="W167" s="46"/>
      <c r="X167" s="46"/>
      <c r="Y167" s="46"/>
      <c r="Z167" s="46"/>
      <c r="AA167" s="46"/>
      <c r="AB167" s="46"/>
      <c r="AC167" s="46"/>
      <c r="AD167" s="46"/>
      <c r="AE167" s="46"/>
    </row>
    <row r="168" spans="1:31">
      <c r="A168" s="46"/>
      <c r="B168" s="46"/>
      <c r="C168" s="46"/>
      <c r="D168" s="46"/>
      <c r="E168" s="46"/>
      <c r="F168" s="46"/>
      <c r="G168" s="61"/>
      <c r="H168" s="46"/>
      <c r="I168" s="46"/>
      <c r="J168" s="46"/>
      <c r="K168" s="46"/>
      <c r="L168" s="46"/>
      <c r="M168" s="46"/>
      <c r="N168" s="46"/>
      <c r="O168" s="46"/>
      <c r="P168" s="46"/>
      <c r="Q168" s="46"/>
      <c r="R168" s="46"/>
      <c r="S168" s="46"/>
      <c r="T168" s="46"/>
      <c r="U168" s="46"/>
      <c r="V168" s="46"/>
      <c r="W168" s="46"/>
      <c r="X168" s="46"/>
      <c r="Y168" s="46"/>
      <c r="Z168" s="46"/>
      <c r="AA168" s="46"/>
      <c r="AB168" s="46"/>
      <c r="AC168" s="46"/>
      <c r="AD168" s="46"/>
      <c r="AE168" s="46"/>
    </row>
    <row r="169" spans="1:31">
      <c r="A169" s="46"/>
      <c r="B169" s="46"/>
      <c r="C169" s="46"/>
      <c r="D169" s="46"/>
      <c r="E169" s="46"/>
      <c r="F169" s="46"/>
      <c r="G169" s="61"/>
      <c r="H169" s="46"/>
      <c r="I169" s="46"/>
      <c r="J169" s="46"/>
      <c r="K169" s="46"/>
      <c r="L169" s="46"/>
      <c r="M169" s="46"/>
      <c r="N169" s="46"/>
      <c r="O169" s="46"/>
      <c r="P169" s="46"/>
      <c r="Q169" s="46"/>
      <c r="R169" s="46"/>
      <c r="S169" s="46"/>
      <c r="T169" s="46"/>
      <c r="U169" s="46"/>
      <c r="V169" s="46"/>
      <c r="W169" s="46"/>
      <c r="X169" s="46"/>
      <c r="Y169" s="46"/>
      <c r="Z169" s="46"/>
      <c r="AA169" s="46"/>
      <c r="AB169" s="46"/>
      <c r="AC169" s="46"/>
      <c r="AD169" s="46"/>
      <c r="AE169" s="46"/>
    </row>
    <row r="170" spans="1:31">
      <c r="A170" s="46"/>
      <c r="B170" s="46"/>
      <c r="C170" s="46"/>
      <c r="D170" s="46"/>
      <c r="E170" s="46"/>
      <c r="F170" s="46"/>
      <c r="G170" s="61"/>
      <c r="H170" s="46"/>
      <c r="I170" s="46"/>
      <c r="J170" s="46"/>
      <c r="K170" s="46"/>
      <c r="L170" s="46"/>
      <c r="M170" s="46"/>
      <c r="N170" s="46"/>
      <c r="O170" s="46"/>
      <c r="P170" s="46"/>
      <c r="Q170" s="46"/>
      <c r="R170" s="46"/>
      <c r="S170" s="46"/>
      <c r="T170" s="46"/>
      <c r="U170" s="46"/>
      <c r="V170" s="46"/>
      <c r="W170" s="46"/>
      <c r="X170" s="46"/>
      <c r="Y170" s="46"/>
      <c r="Z170" s="46"/>
      <c r="AA170" s="46"/>
      <c r="AB170" s="46"/>
      <c r="AC170" s="46"/>
      <c r="AD170" s="46"/>
      <c r="AE170" s="46"/>
    </row>
    <row r="171" spans="1:31">
      <c r="A171" s="46"/>
      <c r="B171" s="46"/>
      <c r="C171" s="46"/>
      <c r="D171" s="46"/>
      <c r="E171" s="46"/>
      <c r="F171" s="46"/>
      <c r="G171" s="61"/>
      <c r="H171" s="46"/>
      <c r="I171" s="46"/>
      <c r="J171" s="46"/>
      <c r="K171" s="46"/>
      <c r="L171" s="46"/>
      <c r="M171" s="46"/>
      <c r="N171" s="46"/>
      <c r="O171" s="46"/>
      <c r="P171" s="46"/>
      <c r="Q171" s="46"/>
      <c r="R171" s="46"/>
      <c r="S171" s="46"/>
      <c r="T171" s="46"/>
      <c r="U171" s="46"/>
      <c r="V171" s="46"/>
      <c r="W171" s="46"/>
      <c r="X171" s="46"/>
      <c r="Y171" s="46"/>
      <c r="Z171" s="46"/>
      <c r="AA171" s="46"/>
      <c r="AB171" s="46"/>
      <c r="AC171" s="46"/>
      <c r="AD171" s="46"/>
      <c r="AE171" s="46"/>
    </row>
    <row r="172" spans="1:31">
      <c r="A172" s="46"/>
      <c r="B172" s="46"/>
      <c r="C172" s="46"/>
      <c r="D172" s="46"/>
      <c r="E172" s="46"/>
      <c r="F172" s="46"/>
      <c r="G172" s="61"/>
      <c r="H172" s="46"/>
      <c r="I172" s="46"/>
      <c r="J172" s="46"/>
      <c r="K172" s="46"/>
      <c r="L172" s="46"/>
      <c r="M172" s="46"/>
      <c r="N172" s="46"/>
      <c r="O172" s="46"/>
      <c r="P172" s="46"/>
      <c r="Q172" s="46"/>
      <c r="R172" s="46"/>
      <c r="S172" s="46"/>
      <c r="T172" s="46"/>
      <c r="U172" s="46"/>
      <c r="V172" s="46"/>
      <c r="W172" s="46"/>
      <c r="X172" s="46"/>
      <c r="Y172" s="46"/>
      <c r="Z172" s="46"/>
      <c r="AA172" s="46"/>
      <c r="AB172" s="46"/>
      <c r="AC172" s="46"/>
      <c r="AD172" s="46"/>
      <c r="AE172" s="46"/>
    </row>
    <row r="173" spans="1:31">
      <c r="A173" s="46"/>
      <c r="B173" s="46"/>
      <c r="C173" s="46"/>
      <c r="D173" s="46"/>
      <c r="E173" s="46"/>
      <c r="F173" s="46"/>
      <c r="G173" s="61"/>
      <c r="H173" s="46"/>
      <c r="I173" s="46"/>
      <c r="J173" s="46"/>
      <c r="K173" s="46"/>
      <c r="L173" s="46"/>
      <c r="M173" s="46"/>
      <c r="N173" s="46"/>
      <c r="O173" s="46"/>
      <c r="P173" s="46"/>
      <c r="Q173" s="46"/>
      <c r="R173" s="46"/>
      <c r="S173" s="46"/>
      <c r="T173" s="46"/>
      <c r="U173" s="46"/>
      <c r="V173" s="46"/>
      <c r="W173" s="46"/>
      <c r="X173" s="46"/>
      <c r="Y173" s="46"/>
      <c r="Z173" s="46"/>
      <c r="AA173" s="46"/>
      <c r="AB173" s="46"/>
      <c r="AC173" s="46"/>
      <c r="AD173" s="46"/>
      <c r="AE173" s="46"/>
    </row>
    <row r="174" spans="1:31">
      <c r="A174" s="46"/>
      <c r="B174" s="46"/>
      <c r="C174" s="46"/>
      <c r="D174" s="46"/>
      <c r="E174" s="46"/>
      <c r="F174" s="46"/>
      <c r="G174" s="61"/>
      <c r="H174" s="46"/>
      <c r="I174" s="46"/>
      <c r="J174" s="46"/>
      <c r="K174" s="46"/>
      <c r="L174" s="46"/>
      <c r="M174" s="46"/>
      <c r="N174" s="46"/>
      <c r="O174" s="46"/>
      <c r="P174" s="46"/>
      <c r="Q174" s="46"/>
      <c r="R174" s="46"/>
      <c r="S174" s="46"/>
      <c r="T174" s="46"/>
      <c r="U174" s="46"/>
      <c r="V174" s="46"/>
      <c r="W174" s="46"/>
      <c r="X174" s="46"/>
      <c r="Y174" s="46"/>
      <c r="Z174" s="46"/>
      <c r="AA174" s="46"/>
      <c r="AB174" s="46"/>
      <c r="AC174" s="46"/>
      <c r="AD174" s="46"/>
      <c r="AE174" s="46"/>
    </row>
    <row r="175" spans="1:31">
      <c r="A175" s="46"/>
      <c r="B175" s="46"/>
      <c r="C175" s="46"/>
      <c r="D175" s="46"/>
      <c r="E175" s="46"/>
      <c r="F175" s="46"/>
      <c r="G175" s="61"/>
      <c r="H175" s="46"/>
      <c r="I175" s="46"/>
      <c r="J175" s="46"/>
      <c r="K175" s="46"/>
      <c r="L175" s="46"/>
      <c r="M175" s="46"/>
      <c r="N175" s="46"/>
      <c r="O175" s="46"/>
      <c r="P175" s="46"/>
      <c r="Q175" s="46"/>
      <c r="R175" s="46"/>
      <c r="S175" s="46"/>
      <c r="T175" s="46"/>
      <c r="U175" s="46"/>
      <c r="V175" s="46"/>
      <c r="W175" s="46"/>
      <c r="X175" s="46"/>
      <c r="Y175" s="46"/>
      <c r="Z175" s="46"/>
      <c r="AA175" s="46"/>
      <c r="AB175" s="46"/>
      <c r="AC175" s="46"/>
      <c r="AD175" s="46"/>
      <c r="AE175" s="46"/>
    </row>
    <row r="176" spans="1:31">
      <c r="A176" s="46"/>
      <c r="B176" s="46"/>
      <c r="C176" s="46"/>
      <c r="D176" s="46"/>
      <c r="E176" s="46"/>
      <c r="F176" s="46"/>
      <c r="G176" s="61"/>
      <c r="H176" s="46"/>
      <c r="I176" s="46"/>
      <c r="J176" s="46"/>
      <c r="K176" s="46"/>
      <c r="L176" s="46"/>
      <c r="M176" s="46"/>
      <c r="N176" s="46"/>
      <c r="O176" s="46"/>
      <c r="P176" s="46"/>
      <c r="Q176" s="46"/>
      <c r="R176" s="46"/>
      <c r="S176" s="46"/>
      <c r="T176" s="46"/>
      <c r="U176" s="46"/>
      <c r="V176" s="46"/>
      <c r="W176" s="46"/>
      <c r="X176" s="46"/>
      <c r="Y176" s="46"/>
      <c r="Z176" s="46"/>
      <c r="AA176" s="46"/>
      <c r="AB176" s="46"/>
      <c r="AC176" s="46"/>
      <c r="AD176" s="46"/>
      <c r="AE176" s="46"/>
    </row>
    <row r="177" spans="1:31">
      <c r="A177" s="46"/>
      <c r="B177" s="46"/>
      <c r="C177" s="46"/>
      <c r="D177" s="46"/>
      <c r="E177" s="46"/>
      <c r="F177" s="46"/>
      <c r="G177" s="61"/>
      <c r="H177" s="46"/>
      <c r="I177" s="46"/>
      <c r="J177" s="46"/>
      <c r="K177" s="46"/>
      <c r="L177" s="46"/>
      <c r="M177" s="46"/>
      <c r="N177" s="46"/>
      <c r="O177" s="46"/>
      <c r="P177" s="46"/>
      <c r="Q177" s="46"/>
      <c r="R177" s="46"/>
      <c r="S177" s="46"/>
      <c r="T177" s="46"/>
      <c r="U177" s="46"/>
      <c r="V177" s="46"/>
      <c r="W177" s="46"/>
      <c r="X177" s="46"/>
      <c r="Y177" s="46"/>
      <c r="Z177" s="46"/>
      <c r="AA177" s="46"/>
      <c r="AB177" s="46"/>
      <c r="AC177" s="46"/>
      <c r="AD177" s="46"/>
      <c r="AE177" s="46"/>
    </row>
    <row r="178" spans="1:31">
      <c r="A178" s="46"/>
      <c r="B178" s="46"/>
      <c r="C178" s="46"/>
      <c r="D178" s="46"/>
      <c r="E178" s="46"/>
      <c r="F178" s="46"/>
      <c r="G178" s="61"/>
      <c r="H178" s="46"/>
      <c r="I178" s="46"/>
      <c r="J178" s="46"/>
      <c r="K178" s="46"/>
      <c r="L178" s="46"/>
      <c r="M178" s="46"/>
      <c r="N178" s="46"/>
      <c r="O178" s="46"/>
      <c r="P178" s="46"/>
      <c r="Q178" s="46"/>
      <c r="R178" s="46"/>
      <c r="S178" s="46"/>
      <c r="T178" s="46"/>
      <c r="U178" s="46"/>
      <c r="V178" s="46"/>
      <c r="W178" s="46"/>
      <c r="X178" s="46"/>
      <c r="Y178" s="46"/>
      <c r="Z178" s="46"/>
      <c r="AA178" s="46"/>
      <c r="AB178" s="46"/>
      <c r="AC178" s="46"/>
      <c r="AD178" s="46"/>
      <c r="AE178" s="46"/>
    </row>
    <row r="179" spans="1:31">
      <c r="A179" s="46"/>
      <c r="B179" s="46"/>
      <c r="C179" s="46"/>
      <c r="D179" s="46"/>
      <c r="E179" s="46"/>
      <c r="F179" s="46"/>
      <c r="G179" s="61"/>
      <c r="H179" s="46"/>
      <c r="I179" s="46"/>
      <c r="J179" s="46"/>
      <c r="K179" s="46"/>
      <c r="L179" s="46"/>
      <c r="M179" s="46"/>
      <c r="N179" s="46"/>
      <c r="O179" s="46"/>
      <c r="P179" s="46"/>
      <c r="Q179" s="46"/>
      <c r="R179" s="46"/>
      <c r="S179" s="46"/>
      <c r="T179" s="46"/>
      <c r="U179" s="46"/>
      <c r="V179" s="46"/>
      <c r="W179" s="46"/>
      <c r="X179" s="46"/>
      <c r="Y179" s="46"/>
      <c r="Z179" s="46"/>
      <c r="AA179" s="46"/>
      <c r="AB179" s="46"/>
      <c r="AC179" s="46"/>
      <c r="AD179" s="46"/>
      <c r="AE179" s="46"/>
    </row>
    <row r="180" spans="1:31">
      <c r="A180" s="46"/>
      <c r="B180" s="46"/>
      <c r="C180" s="46"/>
      <c r="D180" s="46"/>
      <c r="E180" s="46"/>
      <c r="F180" s="46"/>
      <c r="G180" s="61"/>
      <c r="H180" s="46"/>
      <c r="I180" s="46"/>
      <c r="J180" s="46"/>
      <c r="K180" s="46"/>
      <c r="L180" s="46"/>
      <c r="M180" s="46"/>
      <c r="N180" s="46"/>
      <c r="O180" s="46"/>
      <c r="P180" s="46"/>
      <c r="Q180" s="46"/>
      <c r="R180" s="46"/>
      <c r="S180" s="46"/>
      <c r="T180" s="46"/>
      <c r="U180" s="46"/>
      <c r="V180" s="46"/>
      <c r="W180" s="46"/>
      <c r="X180" s="46"/>
      <c r="Y180" s="46"/>
      <c r="Z180" s="46"/>
      <c r="AA180" s="46"/>
      <c r="AB180" s="46"/>
      <c r="AC180" s="46"/>
      <c r="AD180" s="46"/>
      <c r="AE180" s="46"/>
    </row>
    <row r="181" spans="1:31">
      <c r="A181" s="46"/>
      <c r="B181" s="46"/>
      <c r="C181" s="46"/>
      <c r="D181" s="46"/>
      <c r="E181" s="46"/>
      <c r="F181" s="46"/>
      <c r="G181" s="61"/>
      <c r="H181" s="46"/>
      <c r="I181" s="46"/>
      <c r="J181" s="46"/>
      <c r="K181" s="46"/>
      <c r="L181" s="46"/>
      <c r="M181" s="46"/>
      <c r="N181" s="46"/>
      <c r="O181" s="46"/>
      <c r="P181" s="46"/>
      <c r="Q181" s="46"/>
      <c r="R181" s="46"/>
      <c r="S181" s="46"/>
      <c r="T181" s="46"/>
      <c r="U181" s="46"/>
      <c r="V181" s="46"/>
      <c r="W181" s="46"/>
      <c r="X181" s="46"/>
      <c r="Y181" s="46"/>
      <c r="Z181" s="46"/>
      <c r="AA181" s="46"/>
      <c r="AB181" s="46"/>
      <c r="AC181" s="46"/>
      <c r="AD181" s="46"/>
      <c r="AE181" s="46"/>
    </row>
    <row r="182" spans="1:31">
      <c r="A182" s="46"/>
      <c r="B182" s="46"/>
      <c r="C182" s="46"/>
      <c r="D182" s="46"/>
      <c r="E182" s="46"/>
      <c r="F182" s="46"/>
      <c r="G182" s="61"/>
      <c r="H182" s="46"/>
      <c r="I182" s="46"/>
      <c r="J182" s="46"/>
      <c r="K182" s="46"/>
      <c r="L182" s="46"/>
      <c r="M182" s="46"/>
      <c r="N182" s="46"/>
      <c r="O182" s="46"/>
      <c r="P182" s="46"/>
      <c r="Q182" s="46"/>
      <c r="R182" s="46"/>
      <c r="S182" s="46"/>
      <c r="T182" s="46"/>
      <c r="U182" s="46"/>
      <c r="V182" s="46"/>
      <c r="W182" s="46"/>
      <c r="X182" s="46"/>
      <c r="Y182" s="46"/>
      <c r="Z182" s="46"/>
      <c r="AA182" s="46"/>
      <c r="AB182" s="46"/>
      <c r="AC182" s="46"/>
      <c r="AD182" s="46"/>
      <c r="AE182" s="46"/>
    </row>
    <row r="183" spans="1:31">
      <c r="A183" s="46"/>
      <c r="B183" s="46"/>
      <c r="C183" s="46"/>
      <c r="D183" s="46"/>
      <c r="E183" s="46"/>
      <c r="F183" s="46"/>
      <c r="G183" s="61"/>
      <c r="H183" s="46"/>
      <c r="I183" s="46"/>
      <c r="J183" s="46"/>
      <c r="K183" s="46"/>
      <c r="L183" s="46"/>
      <c r="M183" s="46"/>
      <c r="N183" s="46"/>
      <c r="O183" s="46"/>
      <c r="P183" s="46"/>
      <c r="Q183" s="46"/>
      <c r="R183" s="46"/>
      <c r="S183" s="46"/>
      <c r="T183" s="46"/>
      <c r="U183" s="46"/>
      <c r="V183" s="46"/>
      <c r="W183" s="46"/>
      <c r="X183" s="46"/>
      <c r="Y183" s="46"/>
      <c r="Z183" s="46"/>
      <c r="AA183" s="46"/>
      <c r="AB183" s="46"/>
      <c r="AC183" s="46"/>
      <c r="AD183" s="46"/>
      <c r="AE183" s="46"/>
    </row>
    <row r="184" spans="1:31">
      <c r="A184" s="46"/>
      <c r="B184" s="46"/>
      <c r="C184" s="46"/>
      <c r="D184" s="46"/>
      <c r="E184" s="46"/>
      <c r="F184" s="46"/>
      <c r="G184" s="61"/>
      <c r="H184" s="46"/>
      <c r="I184" s="46"/>
      <c r="J184" s="46"/>
      <c r="K184" s="46"/>
      <c r="L184" s="46"/>
      <c r="M184" s="46"/>
      <c r="N184" s="46"/>
      <c r="O184" s="46"/>
      <c r="P184" s="46"/>
      <c r="Q184" s="46"/>
      <c r="R184" s="46"/>
      <c r="S184" s="46"/>
      <c r="T184" s="46"/>
      <c r="U184" s="46"/>
      <c r="V184" s="46"/>
      <c r="W184" s="46"/>
      <c r="X184" s="46"/>
      <c r="Y184" s="46"/>
      <c r="Z184" s="46"/>
      <c r="AA184" s="46"/>
      <c r="AB184" s="46"/>
      <c r="AC184" s="46"/>
      <c r="AD184" s="46"/>
      <c r="AE184" s="46"/>
    </row>
    <row r="185" spans="1:31">
      <c r="A185" s="46"/>
      <c r="B185" s="46"/>
      <c r="C185" s="46"/>
      <c r="D185" s="46"/>
      <c r="E185" s="46"/>
      <c r="F185" s="46"/>
      <c r="G185" s="61"/>
      <c r="H185" s="46"/>
      <c r="I185" s="46"/>
      <c r="J185" s="46"/>
      <c r="K185" s="46"/>
      <c r="L185" s="46"/>
      <c r="M185" s="46"/>
      <c r="N185" s="46"/>
      <c r="O185" s="46"/>
      <c r="P185" s="46"/>
      <c r="Q185" s="46"/>
      <c r="R185" s="46"/>
      <c r="S185" s="46"/>
      <c r="T185" s="46"/>
      <c r="U185" s="46"/>
      <c r="V185" s="46"/>
      <c r="W185" s="46"/>
      <c r="X185" s="46"/>
      <c r="Y185" s="46"/>
      <c r="Z185" s="46"/>
      <c r="AA185" s="46"/>
      <c r="AB185" s="46"/>
      <c r="AC185" s="46"/>
      <c r="AD185" s="46"/>
      <c r="AE185" s="46"/>
    </row>
    <row r="186" spans="1:31">
      <c r="A186" s="46"/>
      <c r="B186" s="46"/>
      <c r="C186" s="46"/>
      <c r="D186" s="46"/>
      <c r="E186" s="46"/>
      <c r="F186" s="46"/>
      <c r="G186" s="61"/>
      <c r="H186" s="46"/>
      <c r="I186" s="46"/>
      <c r="J186" s="46"/>
      <c r="K186" s="46"/>
      <c r="L186" s="46"/>
      <c r="M186" s="46"/>
      <c r="N186" s="46"/>
      <c r="O186" s="46"/>
      <c r="P186" s="46"/>
      <c r="Q186" s="46"/>
      <c r="R186" s="46"/>
      <c r="S186" s="46"/>
      <c r="T186" s="46"/>
      <c r="U186" s="46"/>
      <c r="V186" s="46"/>
      <c r="W186" s="46"/>
      <c r="X186" s="46"/>
      <c r="Y186" s="46"/>
      <c r="Z186" s="46"/>
      <c r="AA186" s="46"/>
      <c r="AB186" s="46"/>
      <c r="AC186" s="46"/>
      <c r="AD186" s="46"/>
      <c r="AE186" s="46"/>
    </row>
    <row r="187" spans="1:31">
      <c r="A187" s="46"/>
      <c r="B187" s="46"/>
      <c r="C187" s="46"/>
      <c r="D187" s="46"/>
      <c r="E187" s="46"/>
      <c r="F187" s="46"/>
      <c r="G187" s="61"/>
      <c r="H187" s="46"/>
      <c r="I187" s="46"/>
      <c r="J187" s="46"/>
      <c r="K187" s="46"/>
      <c r="L187" s="46"/>
      <c r="M187" s="46"/>
      <c r="N187" s="46"/>
      <c r="O187" s="46"/>
      <c r="P187" s="46"/>
      <c r="Q187" s="46"/>
      <c r="R187" s="46"/>
      <c r="S187" s="46"/>
      <c r="T187" s="46"/>
      <c r="U187" s="46"/>
      <c r="V187" s="46"/>
      <c r="W187" s="46"/>
      <c r="X187" s="46"/>
      <c r="Y187" s="46"/>
      <c r="Z187" s="46"/>
      <c r="AA187" s="46"/>
      <c r="AB187" s="46"/>
      <c r="AC187" s="46"/>
      <c r="AD187" s="46"/>
      <c r="AE187" s="46"/>
    </row>
    <row r="188" spans="1:31">
      <c r="A188" s="46"/>
      <c r="B188" s="46"/>
      <c r="C188" s="46"/>
      <c r="D188" s="46"/>
      <c r="E188" s="46"/>
      <c r="F188" s="46"/>
      <c r="G188" s="61"/>
      <c r="H188" s="46"/>
      <c r="I188" s="46"/>
      <c r="J188" s="46"/>
      <c r="K188" s="46"/>
      <c r="L188" s="46"/>
      <c r="M188" s="46"/>
      <c r="N188" s="46"/>
      <c r="O188" s="46"/>
      <c r="P188" s="46"/>
      <c r="Q188" s="46"/>
      <c r="R188" s="46"/>
      <c r="S188" s="46"/>
      <c r="T188" s="46"/>
      <c r="U188" s="46"/>
      <c r="V188" s="46"/>
      <c r="W188" s="46"/>
      <c r="X188" s="46"/>
      <c r="Y188" s="46"/>
      <c r="Z188" s="46"/>
      <c r="AA188" s="46"/>
      <c r="AB188" s="46"/>
      <c r="AC188" s="46"/>
      <c r="AD188" s="46"/>
      <c r="AE188" s="46"/>
    </row>
    <row r="189" spans="1:31">
      <c r="A189" s="46"/>
      <c r="B189" s="46"/>
      <c r="C189" s="46"/>
      <c r="D189" s="46"/>
      <c r="E189" s="46"/>
      <c r="F189" s="46"/>
      <c r="G189" s="61"/>
      <c r="H189" s="46"/>
      <c r="I189" s="46"/>
      <c r="J189" s="46"/>
      <c r="K189" s="46"/>
      <c r="L189" s="46"/>
      <c r="M189" s="46"/>
      <c r="N189" s="46"/>
      <c r="O189" s="46"/>
      <c r="P189" s="46"/>
      <c r="Q189" s="46"/>
      <c r="R189" s="46"/>
      <c r="S189" s="46"/>
      <c r="T189" s="46"/>
      <c r="U189" s="46"/>
      <c r="V189" s="46"/>
      <c r="W189" s="46"/>
      <c r="X189" s="46"/>
      <c r="Y189" s="46"/>
      <c r="Z189" s="46"/>
      <c r="AA189" s="46"/>
      <c r="AB189" s="46"/>
      <c r="AC189" s="46"/>
      <c r="AD189" s="46"/>
      <c r="AE189" s="46"/>
    </row>
    <row r="190" spans="1:31">
      <c r="A190" s="46"/>
      <c r="B190" s="46"/>
      <c r="C190" s="46"/>
      <c r="D190" s="46"/>
      <c r="E190" s="46"/>
      <c r="F190" s="46"/>
      <c r="G190" s="61"/>
      <c r="H190" s="46"/>
      <c r="I190" s="46"/>
      <c r="J190" s="46"/>
      <c r="K190" s="46"/>
      <c r="L190" s="46"/>
      <c r="M190" s="46"/>
      <c r="N190" s="46"/>
      <c r="O190" s="46"/>
      <c r="P190" s="46"/>
      <c r="Q190" s="46"/>
      <c r="R190" s="46"/>
      <c r="S190" s="46"/>
      <c r="T190" s="46"/>
      <c r="U190" s="46"/>
      <c r="V190" s="46"/>
      <c r="W190" s="46"/>
      <c r="X190" s="46"/>
      <c r="Y190" s="46"/>
      <c r="Z190" s="46"/>
      <c r="AA190" s="46"/>
      <c r="AB190" s="46"/>
      <c r="AC190" s="46"/>
      <c r="AD190" s="46"/>
      <c r="AE190" s="46"/>
    </row>
    <row r="191" spans="1:31">
      <c r="A191" s="46"/>
      <c r="B191" s="46"/>
      <c r="C191" s="46"/>
      <c r="D191" s="46"/>
      <c r="E191" s="46"/>
      <c r="F191" s="46"/>
      <c r="G191" s="61"/>
      <c r="H191" s="46"/>
      <c r="I191" s="46"/>
      <c r="J191" s="46"/>
      <c r="K191" s="46"/>
      <c r="L191" s="46"/>
      <c r="M191" s="46"/>
      <c r="N191" s="46"/>
      <c r="O191" s="46"/>
      <c r="P191" s="46"/>
      <c r="Q191" s="46"/>
      <c r="R191" s="46"/>
      <c r="S191" s="46"/>
      <c r="T191" s="46"/>
      <c r="U191" s="46"/>
      <c r="V191" s="46"/>
      <c r="W191" s="46"/>
      <c r="X191" s="46"/>
      <c r="Y191" s="46"/>
      <c r="Z191" s="46"/>
      <c r="AA191" s="46"/>
      <c r="AB191" s="46"/>
      <c r="AC191" s="46"/>
      <c r="AD191" s="46"/>
      <c r="AE191" s="46"/>
    </row>
    <row r="192" spans="1:31">
      <c r="A192" s="46"/>
      <c r="B192" s="46"/>
      <c r="C192" s="46"/>
      <c r="D192" s="46"/>
      <c r="E192" s="46"/>
      <c r="F192" s="46"/>
      <c r="G192" s="61"/>
      <c r="H192" s="46"/>
      <c r="I192" s="46"/>
      <c r="J192" s="46"/>
      <c r="K192" s="46"/>
      <c r="L192" s="46"/>
      <c r="M192" s="46"/>
      <c r="N192" s="46"/>
      <c r="O192" s="46"/>
      <c r="P192" s="46"/>
      <c r="Q192" s="46"/>
      <c r="R192" s="46"/>
      <c r="S192" s="46"/>
      <c r="T192" s="46"/>
      <c r="U192" s="46"/>
      <c r="V192" s="46"/>
      <c r="W192" s="46"/>
      <c r="X192" s="46"/>
      <c r="Y192" s="46"/>
      <c r="Z192" s="46"/>
      <c r="AA192" s="46"/>
      <c r="AB192" s="46"/>
      <c r="AC192" s="46"/>
      <c r="AD192" s="46"/>
      <c r="AE192" s="46"/>
    </row>
    <row r="193" spans="1:31">
      <c r="A193" s="46"/>
      <c r="B193" s="46"/>
      <c r="C193" s="46"/>
      <c r="D193" s="46"/>
      <c r="E193" s="46"/>
      <c r="F193" s="46"/>
      <c r="G193" s="61"/>
      <c r="H193" s="46"/>
      <c r="I193" s="46"/>
      <c r="J193" s="46"/>
      <c r="K193" s="46"/>
      <c r="L193" s="46"/>
      <c r="M193" s="46"/>
      <c r="N193" s="46"/>
      <c r="O193" s="46"/>
      <c r="P193" s="46"/>
      <c r="Q193" s="46"/>
      <c r="R193" s="46"/>
      <c r="S193" s="46"/>
      <c r="T193" s="46"/>
      <c r="U193" s="46"/>
      <c r="V193" s="46"/>
      <c r="W193" s="46"/>
      <c r="X193" s="46"/>
      <c r="Y193" s="46"/>
      <c r="Z193" s="46"/>
      <c r="AA193" s="46"/>
      <c r="AB193" s="46"/>
      <c r="AC193" s="46"/>
      <c r="AD193" s="46"/>
      <c r="AE193" s="46"/>
    </row>
    <row r="194" spans="1:31">
      <c r="A194" s="46"/>
      <c r="B194" s="46"/>
      <c r="C194" s="46"/>
      <c r="D194" s="46"/>
      <c r="E194" s="46"/>
      <c r="F194" s="46"/>
      <c r="G194" s="61"/>
      <c r="H194" s="46"/>
      <c r="I194" s="46"/>
      <c r="J194" s="46"/>
      <c r="K194" s="46"/>
      <c r="L194" s="46"/>
      <c r="M194" s="46"/>
      <c r="N194" s="46"/>
      <c r="O194" s="46"/>
      <c r="P194" s="46"/>
      <c r="Q194" s="46"/>
      <c r="R194" s="46"/>
      <c r="S194" s="46"/>
      <c r="T194" s="46"/>
      <c r="U194" s="46"/>
      <c r="V194" s="46"/>
      <c r="W194" s="46"/>
      <c r="X194" s="46"/>
      <c r="Y194" s="46"/>
      <c r="Z194" s="46"/>
      <c r="AA194" s="46"/>
      <c r="AB194" s="46"/>
      <c r="AC194" s="46"/>
      <c r="AD194" s="46"/>
      <c r="AE194" s="46"/>
    </row>
    <row r="195" spans="1:31">
      <c r="A195" s="46"/>
      <c r="B195" s="46"/>
      <c r="C195" s="46"/>
      <c r="D195" s="46"/>
      <c r="E195" s="46"/>
      <c r="F195" s="46"/>
      <c r="G195" s="61"/>
      <c r="H195" s="46"/>
      <c r="I195" s="46"/>
      <c r="J195" s="46"/>
      <c r="K195" s="46"/>
      <c r="L195" s="46"/>
      <c r="M195" s="46"/>
      <c r="N195" s="46"/>
      <c r="O195" s="46"/>
      <c r="P195" s="46"/>
      <c r="Q195" s="46"/>
      <c r="R195" s="46"/>
      <c r="S195" s="46"/>
      <c r="T195" s="46"/>
      <c r="U195" s="46"/>
      <c r="V195" s="46"/>
      <c r="W195" s="46"/>
      <c r="X195" s="46"/>
      <c r="Y195" s="46"/>
      <c r="Z195" s="46"/>
      <c r="AA195" s="46"/>
      <c r="AB195" s="46"/>
      <c r="AC195" s="46"/>
      <c r="AD195" s="46"/>
      <c r="AE195" s="46"/>
    </row>
    <row r="196" spans="1:31">
      <c r="A196" s="46"/>
      <c r="B196" s="46"/>
      <c r="C196" s="46"/>
      <c r="D196" s="46"/>
      <c r="E196" s="46"/>
      <c r="F196" s="46"/>
      <c r="G196" s="61"/>
      <c r="H196" s="46"/>
      <c r="I196" s="46"/>
      <c r="J196" s="46"/>
      <c r="K196" s="46"/>
      <c r="L196" s="46"/>
      <c r="M196" s="46"/>
      <c r="N196" s="46"/>
      <c r="O196" s="46"/>
      <c r="P196" s="46"/>
      <c r="Q196" s="46"/>
      <c r="R196" s="46"/>
      <c r="S196" s="46"/>
      <c r="T196" s="46"/>
      <c r="U196" s="46"/>
      <c r="V196" s="46"/>
      <c r="W196" s="46"/>
      <c r="X196" s="46"/>
      <c r="Y196" s="46"/>
      <c r="Z196" s="46"/>
      <c r="AA196" s="46"/>
      <c r="AB196" s="46"/>
      <c r="AC196" s="46"/>
      <c r="AD196" s="46"/>
      <c r="AE196" s="46"/>
    </row>
    <row r="197" spans="1:31">
      <c r="A197" s="46"/>
      <c r="B197" s="46"/>
      <c r="C197" s="46"/>
      <c r="D197" s="46"/>
      <c r="E197" s="46"/>
      <c r="F197" s="46"/>
      <c r="G197" s="61"/>
      <c r="H197" s="46"/>
      <c r="I197" s="46"/>
      <c r="J197" s="46"/>
      <c r="K197" s="46"/>
      <c r="L197" s="46"/>
      <c r="M197" s="46"/>
      <c r="N197" s="46"/>
      <c r="O197" s="46"/>
      <c r="P197" s="46"/>
      <c r="Q197" s="46"/>
      <c r="R197" s="46"/>
      <c r="S197" s="46"/>
      <c r="T197" s="46"/>
      <c r="U197" s="46"/>
      <c r="V197" s="46"/>
      <c r="W197" s="46"/>
      <c r="X197" s="46"/>
      <c r="Y197" s="46"/>
      <c r="Z197" s="46"/>
      <c r="AA197" s="46"/>
      <c r="AB197" s="46"/>
      <c r="AC197" s="46"/>
      <c r="AD197" s="46"/>
      <c r="AE197" s="46"/>
    </row>
    <row r="198" spans="1:31">
      <c r="A198" s="46"/>
      <c r="B198" s="46"/>
      <c r="C198" s="46"/>
      <c r="D198" s="46"/>
      <c r="E198" s="46"/>
      <c r="F198" s="46"/>
      <c r="G198" s="61"/>
      <c r="H198" s="46"/>
      <c r="I198" s="46"/>
      <c r="J198" s="46"/>
      <c r="K198" s="46"/>
      <c r="L198" s="46"/>
      <c r="M198" s="46"/>
      <c r="N198" s="46"/>
      <c r="O198" s="46"/>
      <c r="P198" s="46"/>
      <c r="Q198" s="46"/>
      <c r="R198" s="46"/>
      <c r="S198" s="46"/>
      <c r="T198" s="46"/>
      <c r="U198" s="46"/>
      <c r="V198" s="46"/>
      <c r="W198" s="46"/>
      <c r="X198" s="46"/>
      <c r="Y198" s="46"/>
      <c r="Z198" s="46"/>
      <c r="AA198" s="46"/>
      <c r="AB198" s="46"/>
      <c r="AC198" s="46"/>
      <c r="AD198" s="46"/>
      <c r="AE198" s="46"/>
    </row>
    <row r="199" spans="1:31">
      <c r="A199" s="46"/>
      <c r="B199" s="46"/>
      <c r="C199" s="46"/>
      <c r="D199" s="46"/>
      <c r="E199" s="46"/>
      <c r="F199" s="46"/>
      <c r="G199" s="61"/>
      <c r="H199" s="46"/>
      <c r="I199" s="46"/>
      <c r="J199" s="46"/>
      <c r="K199" s="46"/>
      <c r="L199" s="46"/>
      <c r="M199" s="46"/>
      <c r="N199" s="46"/>
      <c r="O199" s="46"/>
      <c r="P199" s="46"/>
      <c r="Q199" s="46"/>
      <c r="R199" s="46"/>
      <c r="S199" s="46"/>
      <c r="T199" s="46"/>
      <c r="U199" s="46"/>
      <c r="V199" s="46"/>
      <c r="W199" s="46"/>
      <c r="X199" s="46"/>
      <c r="Y199" s="46"/>
      <c r="Z199" s="46"/>
      <c r="AA199" s="46"/>
      <c r="AB199" s="46"/>
      <c r="AC199" s="46"/>
      <c r="AD199" s="46"/>
      <c r="AE199" s="46"/>
    </row>
    <row r="200" spans="1:31">
      <c r="A200" s="46"/>
      <c r="B200" s="46"/>
      <c r="C200" s="46"/>
      <c r="D200" s="46"/>
      <c r="E200" s="46"/>
      <c r="F200" s="46"/>
      <c r="G200" s="61"/>
      <c r="H200" s="46"/>
      <c r="I200" s="46"/>
      <c r="J200" s="46"/>
      <c r="K200" s="46"/>
      <c r="L200" s="46"/>
      <c r="M200" s="46"/>
      <c r="N200" s="46"/>
      <c r="O200" s="46"/>
      <c r="P200" s="46"/>
      <c r="Q200" s="46"/>
      <c r="R200" s="46"/>
      <c r="S200" s="46"/>
      <c r="T200" s="46"/>
      <c r="U200" s="46"/>
      <c r="V200" s="46"/>
      <c r="W200" s="46"/>
      <c r="X200" s="46"/>
      <c r="Y200" s="46"/>
      <c r="Z200" s="46"/>
      <c r="AA200" s="46"/>
      <c r="AB200" s="46"/>
      <c r="AC200" s="46"/>
      <c r="AD200" s="46"/>
      <c r="AE200" s="46"/>
    </row>
    <row r="201" spans="1:31">
      <c r="A201" s="46"/>
      <c r="B201" s="46"/>
      <c r="C201" s="46"/>
      <c r="D201" s="46"/>
      <c r="E201" s="46"/>
      <c r="F201" s="46"/>
      <c r="G201" s="61"/>
      <c r="H201" s="46"/>
      <c r="I201" s="46"/>
      <c r="J201" s="46"/>
      <c r="K201" s="46"/>
      <c r="L201" s="46"/>
      <c r="M201" s="46"/>
      <c r="N201" s="46"/>
      <c r="O201" s="46"/>
      <c r="P201" s="46"/>
      <c r="Q201" s="46"/>
      <c r="R201" s="46"/>
      <c r="S201" s="46"/>
      <c r="T201" s="46"/>
      <c r="U201" s="46"/>
      <c r="V201" s="46"/>
      <c r="W201" s="46"/>
      <c r="X201" s="46"/>
      <c r="Y201" s="46"/>
      <c r="Z201" s="46"/>
      <c r="AA201" s="46"/>
      <c r="AB201" s="46"/>
      <c r="AC201" s="46"/>
      <c r="AD201" s="46"/>
      <c r="AE201" s="46"/>
    </row>
    <row r="202" spans="1:31">
      <c r="A202" s="46"/>
      <c r="B202" s="46"/>
      <c r="C202" s="46"/>
      <c r="D202" s="46"/>
      <c r="E202" s="46"/>
      <c r="F202" s="46"/>
      <c r="G202" s="61"/>
      <c r="H202" s="46"/>
      <c r="I202" s="46"/>
      <c r="J202" s="46"/>
      <c r="K202" s="46"/>
      <c r="L202" s="46"/>
      <c r="M202" s="46"/>
      <c r="N202" s="46"/>
      <c r="O202" s="46"/>
      <c r="P202" s="46"/>
      <c r="Q202" s="46"/>
      <c r="R202" s="46"/>
      <c r="S202" s="46"/>
      <c r="T202" s="46"/>
      <c r="U202" s="46"/>
      <c r="V202" s="46"/>
      <c r="W202" s="46"/>
      <c r="X202" s="46"/>
      <c r="Y202" s="46"/>
      <c r="Z202" s="46"/>
      <c r="AA202" s="46"/>
      <c r="AB202" s="46"/>
      <c r="AC202" s="46"/>
      <c r="AD202" s="46"/>
      <c r="AE202" s="46"/>
    </row>
    <row r="203" spans="1:31">
      <c r="A203" s="46"/>
      <c r="B203" s="46"/>
      <c r="C203" s="46"/>
      <c r="D203" s="46"/>
      <c r="E203" s="46"/>
      <c r="F203" s="46"/>
      <c r="G203" s="61"/>
      <c r="H203" s="46"/>
      <c r="I203" s="46"/>
      <c r="J203" s="46"/>
      <c r="K203" s="46"/>
      <c r="L203" s="46"/>
      <c r="M203" s="46"/>
      <c r="N203" s="46"/>
      <c r="O203" s="46"/>
      <c r="P203" s="46"/>
      <c r="Q203" s="46"/>
      <c r="R203" s="46"/>
      <c r="S203" s="46"/>
      <c r="T203" s="46"/>
      <c r="U203" s="46"/>
      <c r="V203" s="46"/>
      <c r="W203" s="46"/>
      <c r="X203" s="46"/>
      <c r="Y203" s="46"/>
      <c r="Z203" s="46"/>
      <c r="AA203" s="46"/>
      <c r="AB203" s="46"/>
      <c r="AC203" s="46"/>
      <c r="AD203" s="46"/>
      <c r="AE203" s="46"/>
    </row>
    <row r="204" spans="1:31">
      <c r="A204" s="46"/>
      <c r="B204" s="46"/>
      <c r="C204" s="46"/>
      <c r="D204" s="46"/>
      <c r="E204" s="46"/>
      <c r="F204" s="46"/>
      <c r="G204" s="61"/>
      <c r="H204" s="46"/>
      <c r="I204" s="46"/>
      <c r="J204" s="46"/>
      <c r="K204" s="46"/>
      <c r="L204" s="46"/>
      <c r="M204" s="46"/>
      <c r="N204" s="46"/>
      <c r="O204" s="46"/>
      <c r="P204" s="46"/>
      <c r="Q204" s="46"/>
      <c r="R204" s="46"/>
      <c r="S204" s="46"/>
      <c r="T204" s="46"/>
      <c r="U204" s="46"/>
      <c r="V204" s="46"/>
      <c r="W204" s="46"/>
      <c r="X204" s="46"/>
      <c r="Y204" s="46"/>
      <c r="Z204" s="46"/>
      <c r="AA204" s="46"/>
      <c r="AB204" s="46"/>
      <c r="AC204" s="46"/>
      <c r="AD204" s="46"/>
      <c r="AE204" s="46"/>
    </row>
    <row r="205" spans="1:31">
      <c r="A205" s="46"/>
      <c r="B205" s="46"/>
      <c r="C205" s="46"/>
      <c r="D205" s="46"/>
      <c r="E205" s="46"/>
      <c r="F205" s="46"/>
      <c r="G205" s="61"/>
      <c r="H205" s="46"/>
      <c r="I205" s="46"/>
      <c r="J205" s="46"/>
      <c r="K205" s="46"/>
      <c r="L205" s="46"/>
      <c r="M205" s="46"/>
      <c r="N205" s="46"/>
      <c r="O205" s="46"/>
      <c r="P205" s="46"/>
      <c r="Q205" s="46"/>
      <c r="R205" s="46"/>
      <c r="S205" s="46"/>
      <c r="T205" s="46"/>
      <c r="U205" s="46"/>
      <c r="V205" s="46"/>
      <c r="W205" s="46"/>
      <c r="X205" s="46"/>
      <c r="Y205" s="46"/>
      <c r="Z205" s="46"/>
      <c r="AA205" s="46"/>
      <c r="AB205" s="46"/>
      <c r="AC205" s="46"/>
      <c r="AD205" s="46"/>
      <c r="AE205" s="46"/>
    </row>
    <row r="206" spans="1:31">
      <c r="A206" s="46"/>
      <c r="B206" s="46"/>
      <c r="C206" s="46"/>
      <c r="D206" s="46"/>
      <c r="E206" s="46"/>
      <c r="F206" s="46"/>
      <c r="G206" s="61"/>
      <c r="H206" s="46"/>
      <c r="I206" s="46"/>
      <c r="J206" s="46"/>
      <c r="K206" s="46"/>
      <c r="L206" s="46"/>
      <c r="M206" s="46"/>
      <c r="N206" s="46"/>
      <c r="O206" s="46"/>
      <c r="P206" s="46"/>
      <c r="Q206" s="46"/>
      <c r="R206" s="46"/>
      <c r="S206" s="46"/>
      <c r="T206" s="46"/>
      <c r="U206" s="46"/>
      <c r="V206" s="46"/>
      <c r="W206" s="46"/>
      <c r="X206" s="46"/>
      <c r="Y206" s="46"/>
      <c r="Z206" s="46"/>
      <c r="AA206" s="46"/>
      <c r="AB206" s="46"/>
      <c r="AC206" s="46"/>
      <c r="AD206" s="46"/>
      <c r="AE206" s="46"/>
    </row>
    <row r="207" spans="1:31">
      <c r="A207" s="46"/>
      <c r="B207" s="46"/>
      <c r="C207" s="46"/>
      <c r="D207" s="46"/>
      <c r="E207" s="46"/>
      <c r="F207" s="46"/>
      <c r="G207" s="61"/>
      <c r="H207" s="46"/>
      <c r="I207" s="46"/>
      <c r="J207" s="46"/>
      <c r="K207" s="46"/>
      <c r="L207" s="46"/>
      <c r="M207" s="46"/>
      <c r="N207" s="46"/>
      <c r="O207" s="46"/>
      <c r="P207" s="46"/>
      <c r="Q207" s="46"/>
      <c r="R207" s="46"/>
      <c r="S207" s="46"/>
      <c r="T207" s="46"/>
      <c r="U207" s="46"/>
      <c r="V207" s="46"/>
      <c r="W207" s="46"/>
      <c r="X207" s="46"/>
      <c r="Y207" s="46"/>
      <c r="Z207" s="46"/>
      <c r="AA207" s="46"/>
      <c r="AB207" s="46"/>
      <c r="AC207" s="46"/>
      <c r="AD207" s="46"/>
      <c r="AE207" s="46"/>
    </row>
    <row r="208" spans="1:31">
      <c r="A208" s="46"/>
      <c r="B208" s="46"/>
      <c r="C208" s="46"/>
      <c r="D208" s="46"/>
      <c r="E208" s="46"/>
      <c r="F208" s="46"/>
      <c r="G208" s="61"/>
      <c r="H208" s="46"/>
      <c r="I208" s="46"/>
      <c r="J208" s="46"/>
      <c r="K208" s="46"/>
      <c r="L208" s="46"/>
      <c r="M208" s="46"/>
      <c r="N208" s="46"/>
      <c r="O208" s="46"/>
      <c r="P208" s="46"/>
      <c r="Q208" s="46"/>
      <c r="R208" s="46"/>
      <c r="S208" s="46"/>
      <c r="T208" s="46"/>
      <c r="U208" s="46"/>
      <c r="V208" s="46"/>
      <c r="W208" s="46"/>
      <c r="X208" s="46"/>
      <c r="Y208" s="46"/>
      <c r="Z208" s="46"/>
      <c r="AA208" s="46"/>
      <c r="AB208" s="46"/>
      <c r="AC208" s="46"/>
      <c r="AD208" s="46"/>
      <c r="AE208" s="46"/>
    </row>
    <row r="209" spans="1:31">
      <c r="A209" s="46"/>
      <c r="B209" s="46"/>
      <c r="C209" s="46"/>
      <c r="D209" s="46"/>
      <c r="E209" s="46"/>
      <c r="F209" s="46"/>
      <c r="G209" s="61"/>
      <c r="H209" s="46"/>
      <c r="I209" s="46"/>
      <c r="J209" s="46"/>
      <c r="K209" s="46"/>
      <c r="L209" s="46"/>
      <c r="M209" s="46"/>
      <c r="N209" s="46"/>
      <c r="O209" s="46"/>
      <c r="P209" s="46"/>
      <c r="Q209" s="46"/>
      <c r="R209" s="46"/>
      <c r="S209" s="46"/>
      <c r="T209" s="46"/>
      <c r="U209" s="46"/>
      <c r="V209" s="46"/>
      <c r="W209" s="46"/>
      <c r="X209" s="46"/>
      <c r="Y209" s="46"/>
      <c r="Z209" s="46"/>
      <c r="AA209" s="46"/>
      <c r="AB209" s="46"/>
      <c r="AC209" s="46"/>
      <c r="AD209" s="46"/>
      <c r="AE209" s="46"/>
    </row>
    <row r="210" spans="1:31">
      <c r="A210" s="46"/>
      <c r="B210" s="46"/>
      <c r="C210" s="46"/>
      <c r="D210" s="46"/>
      <c r="E210" s="46"/>
      <c r="F210" s="46"/>
      <c r="G210" s="61"/>
      <c r="H210" s="46"/>
      <c r="I210" s="46"/>
      <c r="J210" s="46"/>
      <c r="K210" s="46"/>
      <c r="L210" s="46"/>
      <c r="M210" s="46"/>
      <c r="N210" s="46"/>
      <c r="O210" s="46"/>
      <c r="P210" s="46"/>
      <c r="Q210" s="46"/>
      <c r="R210" s="46"/>
      <c r="S210" s="46"/>
      <c r="T210" s="46"/>
      <c r="U210" s="46"/>
      <c r="V210" s="46"/>
      <c r="W210" s="46"/>
      <c r="X210" s="46"/>
      <c r="Y210" s="46"/>
      <c r="Z210" s="46"/>
      <c r="AA210" s="46"/>
      <c r="AB210" s="46"/>
      <c r="AC210" s="46"/>
      <c r="AD210" s="46"/>
      <c r="AE210" s="46"/>
    </row>
    <row r="211" spans="1:31">
      <c r="A211" s="46"/>
      <c r="B211" s="46"/>
      <c r="C211" s="46"/>
      <c r="D211" s="46"/>
      <c r="E211" s="46"/>
      <c r="F211" s="46"/>
      <c r="G211" s="61"/>
      <c r="H211" s="46"/>
      <c r="I211" s="46"/>
      <c r="J211" s="46"/>
      <c r="K211" s="46"/>
      <c r="L211" s="46"/>
      <c r="M211" s="46"/>
      <c r="N211" s="46"/>
      <c r="O211" s="46"/>
      <c r="P211" s="46"/>
      <c r="Q211" s="46"/>
      <c r="R211" s="46"/>
      <c r="S211" s="46"/>
      <c r="T211" s="46"/>
      <c r="U211" s="46"/>
      <c r="V211" s="46"/>
      <c r="W211" s="46"/>
      <c r="X211" s="46"/>
      <c r="Y211" s="46"/>
      <c r="Z211" s="46"/>
      <c r="AA211" s="46"/>
      <c r="AB211" s="46"/>
      <c r="AC211" s="46"/>
      <c r="AD211" s="46"/>
      <c r="AE211" s="46"/>
    </row>
    <row r="212" spans="1:31">
      <c r="A212" s="46"/>
      <c r="B212" s="46"/>
      <c r="C212" s="46"/>
      <c r="D212" s="46"/>
      <c r="E212" s="46"/>
      <c r="F212" s="46"/>
      <c r="G212" s="61"/>
      <c r="H212" s="46"/>
      <c r="I212" s="46"/>
      <c r="J212" s="46"/>
      <c r="K212" s="46"/>
      <c r="L212" s="46"/>
      <c r="M212" s="46"/>
      <c r="N212" s="46"/>
      <c r="O212" s="46"/>
      <c r="P212" s="46"/>
      <c r="Q212" s="46"/>
      <c r="R212" s="46"/>
      <c r="S212" s="46"/>
      <c r="T212" s="46"/>
      <c r="U212" s="46"/>
      <c r="V212" s="46"/>
      <c r="W212" s="46"/>
      <c r="X212" s="46"/>
      <c r="Y212" s="46"/>
      <c r="Z212" s="46"/>
      <c r="AA212" s="46"/>
      <c r="AB212" s="46"/>
      <c r="AC212" s="46"/>
      <c r="AD212" s="46"/>
      <c r="AE212" s="46"/>
    </row>
    <row r="213" spans="1:31">
      <c r="A213" s="46"/>
      <c r="B213" s="46"/>
      <c r="C213" s="46"/>
      <c r="D213" s="46"/>
      <c r="E213" s="46"/>
      <c r="F213" s="46"/>
      <c r="G213" s="61"/>
      <c r="H213" s="46"/>
      <c r="I213" s="46"/>
      <c r="J213" s="46"/>
      <c r="K213" s="46"/>
      <c r="L213" s="46"/>
      <c r="M213" s="46"/>
      <c r="N213" s="46"/>
      <c r="O213" s="46"/>
      <c r="P213" s="46"/>
      <c r="Q213" s="46"/>
      <c r="R213" s="46"/>
      <c r="S213" s="46"/>
      <c r="T213" s="46"/>
      <c r="U213" s="46"/>
      <c r="V213" s="46"/>
      <c r="W213" s="46"/>
      <c r="X213" s="46"/>
      <c r="Y213" s="46"/>
      <c r="Z213" s="46"/>
      <c r="AA213" s="46"/>
      <c r="AB213" s="46"/>
      <c r="AC213" s="46"/>
      <c r="AD213" s="46"/>
      <c r="AE213" s="46"/>
    </row>
    <row r="214" spans="1:31">
      <c r="A214" s="46"/>
      <c r="B214" s="46"/>
      <c r="C214" s="46"/>
      <c r="D214" s="46"/>
      <c r="E214" s="46"/>
      <c r="F214" s="46"/>
      <c r="G214" s="61"/>
      <c r="H214" s="46"/>
      <c r="I214" s="46"/>
      <c r="J214" s="46"/>
      <c r="K214" s="46"/>
      <c r="L214" s="46"/>
      <c r="M214" s="46"/>
      <c r="N214" s="46"/>
      <c r="O214" s="46"/>
      <c r="P214" s="46"/>
      <c r="Q214" s="46"/>
      <c r="R214" s="46"/>
      <c r="S214" s="46"/>
      <c r="T214" s="46"/>
      <c r="U214" s="46"/>
      <c r="V214" s="46"/>
      <c r="W214" s="46"/>
      <c r="X214" s="46"/>
      <c r="Y214" s="46"/>
      <c r="Z214" s="46"/>
      <c r="AA214" s="46"/>
      <c r="AB214" s="46"/>
      <c r="AC214" s="46"/>
      <c r="AD214" s="46"/>
      <c r="AE214" s="46"/>
    </row>
    <row r="215" spans="1:31">
      <c r="A215" s="46"/>
      <c r="B215" s="46"/>
      <c r="C215" s="46"/>
      <c r="D215" s="46"/>
      <c r="E215" s="46"/>
      <c r="F215" s="46"/>
      <c r="G215" s="61"/>
      <c r="H215" s="46"/>
      <c r="I215" s="46"/>
      <c r="J215" s="46"/>
      <c r="K215" s="46"/>
      <c r="L215" s="46"/>
      <c r="M215" s="46"/>
      <c r="N215" s="46"/>
      <c r="O215" s="46"/>
      <c r="P215" s="46"/>
      <c r="Q215" s="46"/>
      <c r="R215" s="46"/>
      <c r="S215" s="46"/>
      <c r="T215" s="46"/>
      <c r="U215" s="46"/>
      <c r="V215" s="46"/>
      <c r="W215" s="46"/>
      <c r="X215" s="46"/>
      <c r="Y215" s="46"/>
      <c r="Z215" s="46"/>
      <c r="AA215" s="46"/>
      <c r="AB215" s="46"/>
      <c r="AC215" s="46"/>
      <c r="AD215" s="46"/>
      <c r="AE215" s="46"/>
    </row>
    <row r="216" spans="1:31">
      <c r="A216" s="46"/>
      <c r="B216" s="46"/>
      <c r="C216" s="46"/>
      <c r="D216" s="46"/>
      <c r="E216" s="46"/>
      <c r="F216" s="46"/>
      <c r="G216" s="61"/>
      <c r="H216" s="46"/>
      <c r="I216" s="46"/>
      <c r="J216" s="46"/>
      <c r="K216" s="46"/>
      <c r="L216" s="46"/>
      <c r="M216" s="46"/>
      <c r="N216" s="46"/>
      <c r="O216" s="46"/>
      <c r="P216" s="46"/>
      <c r="Q216" s="46"/>
      <c r="R216" s="46"/>
      <c r="S216" s="46"/>
      <c r="T216" s="46"/>
      <c r="U216" s="46"/>
      <c r="V216" s="46"/>
      <c r="W216" s="46"/>
      <c r="X216" s="46"/>
      <c r="Y216" s="46"/>
      <c r="Z216" s="46"/>
      <c r="AA216" s="46"/>
      <c r="AB216" s="46"/>
      <c r="AC216" s="46"/>
      <c r="AD216" s="46"/>
      <c r="AE216" s="46"/>
    </row>
    <row r="217" spans="1:31">
      <c r="A217" s="46"/>
      <c r="B217" s="46"/>
      <c r="C217" s="46"/>
      <c r="D217" s="46"/>
      <c r="E217" s="46"/>
      <c r="F217" s="46"/>
      <c r="G217" s="61"/>
      <c r="H217" s="46"/>
      <c r="I217" s="46"/>
      <c r="J217" s="46"/>
      <c r="K217" s="46"/>
      <c r="L217" s="46"/>
      <c r="M217" s="46"/>
      <c r="N217" s="46"/>
      <c r="O217" s="46"/>
      <c r="P217" s="46"/>
      <c r="Q217" s="46"/>
      <c r="R217" s="46"/>
      <c r="S217" s="46"/>
      <c r="T217" s="46"/>
      <c r="U217" s="46"/>
      <c r="V217" s="46"/>
      <c r="W217" s="46"/>
      <c r="X217" s="46"/>
      <c r="Y217" s="46"/>
      <c r="Z217" s="46"/>
      <c r="AA217" s="46"/>
      <c r="AB217" s="46"/>
      <c r="AC217" s="46"/>
      <c r="AD217" s="46"/>
      <c r="AE217" s="46"/>
    </row>
    <row r="218" spans="1:31">
      <c r="A218" s="46"/>
      <c r="B218" s="46"/>
      <c r="C218" s="46"/>
      <c r="D218" s="46"/>
      <c r="E218" s="46"/>
      <c r="F218" s="46"/>
      <c r="G218" s="61"/>
      <c r="H218" s="46"/>
      <c r="I218" s="46"/>
      <c r="J218" s="46"/>
      <c r="K218" s="46"/>
      <c r="L218" s="46"/>
      <c r="M218" s="46"/>
      <c r="N218" s="46"/>
      <c r="O218" s="46"/>
      <c r="P218" s="46"/>
      <c r="Q218" s="46"/>
      <c r="R218" s="46"/>
      <c r="S218" s="46"/>
      <c r="T218" s="46"/>
      <c r="U218" s="46"/>
      <c r="V218" s="46"/>
      <c r="W218" s="46"/>
      <c r="X218" s="46"/>
      <c r="Y218" s="46"/>
      <c r="Z218" s="46"/>
      <c r="AA218" s="46"/>
      <c r="AB218" s="46"/>
      <c r="AC218" s="46"/>
      <c r="AD218" s="46"/>
      <c r="AE218" s="46"/>
    </row>
    <row r="219" spans="1:31">
      <c r="A219" s="46"/>
      <c r="B219" s="46"/>
      <c r="C219" s="46"/>
      <c r="D219" s="46"/>
      <c r="E219" s="46"/>
      <c r="F219" s="46"/>
      <c r="G219" s="61"/>
      <c r="H219" s="46"/>
      <c r="I219" s="46"/>
      <c r="J219" s="46"/>
      <c r="K219" s="46"/>
      <c r="L219" s="46"/>
      <c r="M219" s="46"/>
      <c r="N219" s="46"/>
      <c r="O219" s="46"/>
      <c r="P219" s="46"/>
      <c r="Q219" s="46"/>
      <c r="R219" s="46"/>
      <c r="S219" s="46"/>
      <c r="T219" s="46"/>
      <c r="U219" s="46"/>
      <c r="V219" s="46"/>
      <c r="W219" s="46"/>
      <c r="X219" s="46"/>
      <c r="Y219" s="46"/>
      <c r="Z219" s="46"/>
      <c r="AA219" s="46"/>
      <c r="AB219" s="46"/>
      <c r="AC219" s="46"/>
      <c r="AD219" s="46"/>
      <c r="AE219" s="46"/>
    </row>
    <row r="220" spans="1:31">
      <c r="A220" s="46"/>
      <c r="B220" s="46"/>
      <c r="C220" s="46"/>
      <c r="D220" s="46"/>
      <c r="E220" s="46"/>
      <c r="F220" s="46"/>
      <c r="G220" s="61"/>
      <c r="H220" s="46"/>
      <c r="I220" s="46"/>
      <c r="J220" s="46"/>
      <c r="K220" s="46"/>
      <c r="L220" s="46"/>
      <c r="M220" s="46"/>
      <c r="N220" s="46"/>
      <c r="O220" s="46"/>
      <c r="P220" s="46"/>
      <c r="Q220" s="46"/>
      <c r="R220" s="46"/>
      <c r="S220" s="46"/>
      <c r="T220" s="46"/>
      <c r="U220" s="46"/>
      <c r="V220" s="46"/>
      <c r="W220" s="46"/>
      <c r="X220" s="46"/>
      <c r="Y220" s="46"/>
      <c r="Z220" s="46"/>
      <c r="AA220" s="46"/>
      <c r="AB220" s="46"/>
      <c r="AC220" s="46"/>
      <c r="AD220" s="46"/>
      <c r="AE220" s="46"/>
    </row>
    <row r="221" spans="1:31">
      <c r="A221" s="46"/>
      <c r="B221" s="46"/>
      <c r="C221" s="46"/>
      <c r="D221" s="46"/>
      <c r="E221" s="46"/>
      <c r="F221" s="46"/>
      <c r="G221" s="61"/>
      <c r="H221" s="46"/>
      <c r="I221" s="46"/>
      <c r="J221" s="46"/>
      <c r="K221" s="46"/>
      <c r="L221" s="46"/>
      <c r="M221" s="46"/>
      <c r="N221" s="46"/>
      <c r="O221" s="46"/>
      <c r="P221" s="46"/>
      <c r="Q221" s="46"/>
      <c r="R221" s="46"/>
      <c r="S221" s="46"/>
      <c r="T221" s="46"/>
      <c r="U221" s="46"/>
      <c r="V221" s="46"/>
      <c r="W221" s="46"/>
      <c r="X221" s="46"/>
      <c r="Y221" s="46"/>
      <c r="Z221" s="46"/>
      <c r="AA221" s="46"/>
      <c r="AB221" s="46"/>
      <c r="AC221" s="46"/>
      <c r="AD221" s="46"/>
      <c r="AE221" s="46"/>
    </row>
    <row r="222" spans="1:31">
      <c r="A222" s="46"/>
      <c r="B222" s="46"/>
      <c r="C222" s="46"/>
      <c r="D222" s="46"/>
      <c r="E222" s="46"/>
      <c r="F222" s="46"/>
      <c r="G222" s="61"/>
      <c r="H222" s="46"/>
      <c r="I222" s="46"/>
      <c r="J222" s="46"/>
      <c r="K222" s="46"/>
      <c r="L222" s="46"/>
      <c r="M222" s="46"/>
      <c r="N222" s="46"/>
      <c r="O222" s="46"/>
      <c r="P222" s="46"/>
      <c r="Q222" s="46"/>
      <c r="R222" s="46"/>
      <c r="S222" s="46"/>
      <c r="T222" s="46"/>
      <c r="U222" s="46"/>
      <c r="V222" s="46"/>
      <c r="W222" s="46"/>
      <c r="X222" s="46"/>
      <c r="Y222" s="46"/>
      <c r="Z222" s="46"/>
      <c r="AA222" s="46"/>
      <c r="AB222" s="46"/>
      <c r="AC222" s="46"/>
      <c r="AD222" s="46"/>
      <c r="AE222" s="46"/>
    </row>
    <row r="223" spans="1:31">
      <c r="A223" s="46"/>
      <c r="B223" s="46"/>
      <c r="C223" s="46"/>
      <c r="D223" s="46"/>
      <c r="E223" s="46"/>
      <c r="F223" s="46"/>
      <c r="G223" s="61"/>
      <c r="H223" s="46"/>
      <c r="I223" s="46"/>
      <c r="J223" s="46"/>
      <c r="K223" s="46"/>
      <c r="L223" s="46"/>
      <c r="M223" s="46"/>
      <c r="N223" s="46"/>
      <c r="O223" s="46"/>
      <c r="P223" s="46"/>
      <c r="Q223" s="46"/>
      <c r="R223" s="46"/>
      <c r="S223" s="46"/>
      <c r="T223" s="46"/>
      <c r="U223" s="46"/>
      <c r="V223" s="46"/>
      <c r="W223" s="46"/>
      <c r="X223" s="46"/>
      <c r="Y223" s="46"/>
      <c r="Z223" s="46"/>
      <c r="AA223" s="46"/>
      <c r="AB223" s="46"/>
      <c r="AC223" s="46"/>
      <c r="AD223" s="46"/>
      <c r="AE223" s="46"/>
    </row>
    <row r="224" spans="1:31">
      <c r="A224" s="46"/>
      <c r="B224" s="46"/>
      <c r="C224" s="46"/>
      <c r="D224" s="46"/>
      <c r="E224" s="46"/>
      <c r="F224" s="46"/>
      <c r="G224" s="61"/>
      <c r="H224" s="46"/>
      <c r="I224" s="46"/>
      <c r="J224" s="46"/>
      <c r="K224" s="46"/>
      <c r="L224" s="46"/>
      <c r="M224" s="46"/>
      <c r="N224" s="46"/>
      <c r="O224" s="46"/>
      <c r="P224" s="46"/>
      <c r="Q224" s="46"/>
      <c r="R224" s="46"/>
      <c r="S224" s="46"/>
      <c r="T224" s="46"/>
      <c r="U224" s="46"/>
      <c r="V224" s="46"/>
      <c r="W224" s="46"/>
      <c r="X224" s="46"/>
      <c r="Y224" s="46"/>
      <c r="Z224" s="46"/>
      <c r="AA224" s="46"/>
      <c r="AB224" s="46"/>
      <c r="AC224" s="46"/>
      <c r="AD224" s="46"/>
      <c r="AE224" s="46"/>
    </row>
    <row r="225" spans="1:31">
      <c r="A225" s="46"/>
      <c r="B225" s="46"/>
      <c r="C225" s="46"/>
      <c r="D225" s="46"/>
      <c r="E225" s="46"/>
      <c r="F225" s="46"/>
      <c r="G225" s="61"/>
      <c r="H225" s="46"/>
      <c r="I225" s="46"/>
      <c r="J225" s="46"/>
      <c r="K225" s="46"/>
      <c r="L225" s="46"/>
      <c r="M225" s="46"/>
      <c r="N225" s="46"/>
      <c r="O225" s="46"/>
      <c r="P225" s="46"/>
      <c r="Q225" s="46"/>
      <c r="R225" s="46"/>
      <c r="S225" s="46"/>
      <c r="T225" s="46"/>
      <c r="U225" s="46"/>
      <c r="V225" s="46"/>
      <c r="W225" s="46"/>
      <c r="X225" s="46"/>
      <c r="Y225" s="46"/>
      <c r="Z225" s="46"/>
      <c r="AA225" s="46"/>
      <c r="AB225" s="46"/>
      <c r="AC225" s="46"/>
      <c r="AD225" s="46"/>
      <c r="AE225" s="46"/>
    </row>
    <row r="226" spans="1:31">
      <c r="A226" s="46"/>
      <c r="B226" s="46"/>
      <c r="C226" s="46"/>
      <c r="D226" s="46"/>
      <c r="E226" s="46"/>
      <c r="F226" s="46"/>
      <c r="G226" s="61"/>
      <c r="H226" s="46"/>
      <c r="I226" s="46"/>
      <c r="J226" s="46"/>
      <c r="K226" s="46"/>
      <c r="L226" s="46"/>
      <c r="M226" s="46"/>
      <c r="N226" s="46"/>
      <c r="O226" s="46"/>
      <c r="P226" s="46"/>
      <c r="Q226" s="46"/>
      <c r="R226" s="46"/>
      <c r="S226" s="46"/>
      <c r="T226" s="46"/>
      <c r="U226" s="46"/>
      <c r="V226" s="46"/>
      <c r="W226" s="46"/>
      <c r="X226" s="46"/>
      <c r="Y226" s="46"/>
      <c r="Z226" s="46"/>
      <c r="AA226" s="46"/>
      <c r="AB226" s="46"/>
      <c r="AC226" s="46"/>
      <c r="AD226" s="46"/>
      <c r="AE226" s="46"/>
    </row>
    <row r="227" spans="1:31">
      <c r="A227" s="46"/>
      <c r="B227" s="46"/>
      <c r="C227" s="46"/>
      <c r="D227" s="46"/>
      <c r="E227" s="46"/>
      <c r="F227" s="46"/>
      <c r="G227" s="61"/>
      <c r="H227" s="46"/>
      <c r="I227" s="46"/>
      <c r="J227" s="46"/>
      <c r="K227" s="46"/>
      <c r="L227" s="46"/>
      <c r="M227" s="46"/>
      <c r="N227" s="46"/>
      <c r="O227" s="46"/>
      <c r="P227" s="46"/>
      <c r="Q227" s="46"/>
      <c r="R227" s="46"/>
      <c r="S227" s="46"/>
      <c r="T227" s="46"/>
      <c r="U227" s="46"/>
      <c r="V227" s="46"/>
      <c r="W227" s="46"/>
      <c r="X227" s="46"/>
      <c r="Y227" s="46"/>
      <c r="Z227" s="46"/>
      <c r="AA227" s="46"/>
      <c r="AB227" s="46"/>
      <c r="AC227" s="46"/>
      <c r="AD227" s="46"/>
      <c r="AE227" s="46"/>
    </row>
    <row r="228" spans="1:31">
      <c r="A228" s="46"/>
      <c r="B228" s="46"/>
      <c r="C228" s="46"/>
      <c r="D228" s="46"/>
      <c r="E228" s="46"/>
      <c r="F228" s="46"/>
      <c r="G228" s="61"/>
      <c r="H228" s="46"/>
      <c r="I228" s="46"/>
      <c r="J228" s="46"/>
      <c r="K228" s="46"/>
      <c r="L228" s="46"/>
      <c r="M228" s="46"/>
      <c r="N228" s="46"/>
      <c r="O228" s="46"/>
      <c r="P228" s="46"/>
      <c r="Q228" s="46"/>
      <c r="R228" s="46"/>
      <c r="S228" s="46"/>
      <c r="T228" s="46"/>
      <c r="U228" s="46"/>
      <c r="V228" s="46"/>
      <c r="W228" s="46"/>
      <c r="X228" s="46"/>
      <c r="Y228" s="46"/>
      <c r="Z228" s="46"/>
      <c r="AA228" s="46"/>
      <c r="AB228" s="46"/>
      <c r="AC228" s="46"/>
      <c r="AD228" s="46"/>
      <c r="AE228" s="46"/>
    </row>
    <row r="229" spans="1:31">
      <c r="A229" s="46"/>
      <c r="B229" s="46"/>
      <c r="C229" s="46"/>
      <c r="D229" s="46"/>
      <c r="E229" s="46"/>
      <c r="F229" s="46"/>
      <c r="G229" s="61"/>
      <c r="H229" s="46"/>
      <c r="I229" s="46"/>
      <c r="J229" s="46"/>
      <c r="K229" s="46"/>
      <c r="L229" s="46"/>
      <c r="M229" s="46"/>
      <c r="N229" s="46"/>
      <c r="O229" s="46"/>
      <c r="P229" s="46"/>
      <c r="Q229" s="46"/>
      <c r="R229" s="46"/>
      <c r="S229" s="46"/>
      <c r="T229" s="46"/>
      <c r="U229" s="46"/>
      <c r="V229" s="46"/>
      <c r="W229" s="46"/>
      <c r="X229" s="46"/>
      <c r="Y229" s="46"/>
      <c r="Z229" s="46"/>
      <c r="AA229" s="46"/>
      <c r="AB229" s="46"/>
      <c r="AC229" s="46"/>
      <c r="AD229" s="46"/>
      <c r="AE229" s="46"/>
    </row>
    <row r="230" spans="1:31">
      <c r="A230" s="46"/>
      <c r="B230" s="46"/>
      <c r="C230" s="46"/>
      <c r="D230" s="46"/>
      <c r="E230" s="46"/>
      <c r="F230" s="46"/>
      <c r="G230" s="61"/>
      <c r="H230" s="46"/>
      <c r="I230" s="46"/>
      <c r="J230" s="46"/>
      <c r="K230" s="46"/>
      <c r="L230" s="46"/>
      <c r="M230" s="46"/>
      <c r="N230" s="46"/>
      <c r="O230" s="46"/>
      <c r="P230" s="46"/>
      <c r="Q230" s="46"/>
      <c r="R230" s="46"/>
      <c r="S230" s="46"/>
      <c r="T230" s="46"/>
      <c r="U230" s="46"/>
      <c r="V230" s="46"/>
      <c r="W230" s="46"/>
      <c r="X230" s="46"/>
      <c r="Y230" s="46"/>
      <c r="Z230" s="46"/>
      <c r="AA230" s="46"/>
      <c r="AB230" s="46"/>
      <c r="AC230" s="46"/>
      <c r="AD230" s="46"/>
      <c r="AE230" s="46"/>
    </row>
    <row r="231" spans="1:31">
      <c r="A231" s="46"/>
      <c r="B231" s="46"/>
      <c r="C231" s="46"/>
      <c r="D231" s="46"/>
      <c r="E231" s="46"/>
      <c r="F231" s="46"/>
      <c r="G231" s="61"/>
      <c r="H231" s="46"/>
      <c r="I231" s="46"/>
      <c r="J231" s="46"/>
      <c r="K231" s="46"/>
      <c r="L231" s="46"/>
      <c r="M231" s="46"/>
      <c r="N231" s="46"/>
      <c r="O231" s="46"/>
      <c r="P231" s="46"/>
      <c r="Q231" s="46"/>
      <c r="R231" s="46"/>
      <c r="S231" s="46"/>
      <c r="T231" s="46"/>
      <c r="U231" s="46"/>
      <c r="V231" s="46"/>
      <c r="W231" s="46"/>
      <c r="X231" s="46"/>
      <c r="Y231" s="46"/>
      <c r="Z231" s="46"/>
      <c r="AA231" s="46"/>
      <c r="AB231" s="46"/>
      <c r="AC231" s="46"/>
      <c r="AD231" s="46"/>
      <c r="AE231" s="46"/>
    </row>
    <row r="232" spans="1:31">
      <c r="A232" s="46"/>
      <c r="B232" s="46"/>
      <c r="C232" s="46"/>
      <c r="D232" s="46"/>
      <c r="E232" s="46"/>
      <c r="F232" s="46"/>
      <c r="G232" s="61"/>
      <c r="H232" s="46"/>
      <c r="I232" s="46"/>
      <c r="J232" s="46"/>
      <c r="K232" s="46"/>
      <c r="L232" s="46"/>
      <c r="M232" s="46"/>
      <c r="N232" s="46"/>
      <c r="O232" s="46"/>
      <c r="P232" s="46"/>
      <c r="Q232" s="46"/>
      <c r="R232" s="46"/>
      <c r="S232" s="46"/>
      <c r="T232" s="46"/>
      <c r="U232" s="46"/>
      <c r="V232" s="46"/>
      <c r="W232" s="46"/>
      <c r="X232" s="46"/>
      <c r="Y232" s="46"/>
      <c r="Z232" s="46"/>
      <c r="AA232" s="46"/>
      <c r="AB232" s="46"/>
      <c r="AC232" s="46"/>
      <c r="AD232" s="46"/>
      <c r="AE232" s="46"/>
    </row>
    <row r="233" spans="1:31">
      <c r="A233" s="46"/>
      <c r="B233" s="46"/>
      <c r="C233" s="46"/>
      <c r="D233" s="46"/>
      <c r="E233" s="46"/>
      <c r="F233" s="46"/>
      <c r="G233" s="61"/>
      <c r="H233" s="46"/>
      <c r="I233" s="46"/>
      <c r="J233" s="46"/>
      <c r="K233" s="46"/>
      <c r="L233" s="46"/>
      <c r="M233" s="46"/>
      <c r="N233" s="46"/>
      <c r="O233" s="46"/>
      <c r="P233" s="46"/>
      <c r="Q233" s="46"/>
      <c r="R233" s="46"/>
      <c r="S233" s="46"/>
      <c r="T233" s="46"/>
      <c r="U233" s="46"/>
      <c r="V233" s="46"/>
      <c r="W233" s="46"/>
      <c r="X233" s="46"/>
      <c r="Y233" s="46"/>
      <c r="Z233" s="46"/>
      <c r="AA233" s="46"/>
      <c r="AB233" s="46"/>
      <c r="AC233" s="46"/>
      <c r="AD233" s="46"/>
      <c r="AE233" s="46"/>
    </row>
    <row r="234" spans="1:31">
      <c r="A234" s="46"/>
      <c r="B234" s="46"/>
      <c r="C234" s="46"/>
      <c r="D234" s="46"/>
      <c r="E234" s="46"/>
      <c r="F234" s="46"/>
      <c r="G234" s="61"/>
      <c r="H234" s="46"/>
      <c r="I234" s="46"/>
      <c r="J234" s="46"/>
      <c r="K234" s="46"/>
      <c r="L234" s="46"/>
      <c r="M234" s="46"/>
      <c r="N234" s="46"/>
      <c r="O234" s="46"/>
      <c r="P234" s="46"/>
      <c r="Q234" s="46"/>
      <c r="R234" s="46"/>
      <c r="S234" s="46"/>
      <c r="T234" s="46"/>
      <c r="U234" s="46"/>
      <c r="V234" s="46"/>
      <c r="W234" s="46"/>
      <c r="X234" s="46"/>
      <c r="Y234" s="46"/>
      <c r="Z234" s="46"/>
      <c r="AA234" s="46"/>
      <c r="AB234" s="46"/>
      <c r="AC234" s="46"/>
      <c r="AD234" s="46"/>
      <c r="AE234" s="46"/>
    </row>
    <row r="235" spans="1:31">
      <c r="A235" s="46"/>
      <c r="B235" s="46"/>
      <c r="C235" s="46"/>
      <c r="D235" s="46"/>
      <c r="E235" s="46"/>
      <c r="F235" s="46"/>
      <c r="G235" s="61"/>
      <c r="H235" s="46"/>
      <c r="I235" s="46"/>
      <c r="J235" s="46"/>
      <c r="K235" s="46"/>
      <c r="L235" s="46"/>
      <c r="M235" s="46"/>
      <c r="N235" s="46"/>
      <c r="O235" s="46"/>
      <c r="P235" s="46"/>
      <c r="Q235" s="46"/>
      <c r="R235" s="46"/>
      <c r="S235" s="46"/>
      <c r="T235" s="46"/>
      <c r="U235" s="46"/>
      <c r="V235" s="46"/>
      <c r="W235" s="46"/>
      <c r="X235" s="46"/>
      <c r="Y235" s="46"/>
      <c r="Z235" s="46"/>
      <c r="AA235" s="46"/>
      <c r="AB235" s="46"/>
      <c r="AC235" s="46"/>
      <c r="AD235" s="46"/>
      <c r="AE235" s="46"/>
    </row>
    <row r="236" spans="1:31">
      <c r="A236" s="46"/>
      <c r="B236" s="46"/>
      <c r="C236" s="46"/>
      <c r="D236" s="46"/>
      <c r="E236" s="46"/>
      <c r="F236" s="46"/>
      <c r="G236" s="61"/>
      <c r="H236" s="46"/>
      <c r="I236" s="46"/>
      <c r="J236" s="46"/>
      <c r="K236" s="46"/>
      <c r="L236" s="46"/>
      <c r="M236" s="46"/>
      <c r="N236" s="46"/>
      <c r="O236" s="46"/>
      <c r="P236" s="46"/>
      <c r="Q236" s="46"/>
      <c r="R236" s="46"/>
      <c r="S236" s="46"/>
      <c r="T236" s="46"/>
      <c r="U236" s="46"/>
      <c r="V236" s="46"/>
      <c r="W236" s="46"/>
      <c r="X236" s="46"/>
      <c r="Y236" s="46"/>
      <c r="Z236" s="46"/>
      <c r="AA236" s="46"/>
      <c r="AB236" s="46"/>
      <c r="AC236" s="46"/>
      <c r="AD236" s="46"/>
      <c r="AE236" s="46"/>
    </row>
    <row r="237" spans="1:31">
      <c r="A237" s="46"/>
      <c r="B237" s="46"/>
      <c r="C237" s="46"/>
      <c r="D237" s="46"/>
      <c r="E237" s="46"/>
      <c r="F237" s="46"/>
      <c r="G237" s="61"/>
      <c r="H237" s="46"/>
      <c r="I237" s="46"/>
      <c r="J237" s="46"/>
      <c r="K237" s="46"/>
      <c r="L237" s="46"/>
      <c r="M237" s="46"/>
      <c r="N237" s="46"/>
      <c r="O237" s="46"/>
      <c r="P237" s="46"/>
      <c r="Q237" s="46"/>
      <c r="R237" s="46"/>
      <c r="S237" s="46"/>
      <c r="T237" s="46"/>
      <c r="U237" s="46"/>
      <c r="V237" s="46"/>
      <c r="W237" s="46"/>
      <c r="X237" s="46"/>
      <c r="Y237" s="46"/>
      <c r="Z237" s="46"/>
      <c r="AA237" s="46"/>
      <c r="AB237" s="46"/>
      <c r="AC237" s="46"/>
      <c r="AD237" s="46"/>
      <c r="AE237" s="46"/>
    </row>
    <row r="238" spans="1:31">
      <c r="A238" s="46"/>
      <c r="B238" s="46"/>
      <c r="C238" s="46"/>
      <c r="D238" s="46"/>
      <c r="E238" s="46"/>
      <c r="F238" s="46"/>
      <c r="G238" s="61"/>
      <c r="H238" s="46"/>
      <c r="I238" s="46"/>
      <c r="J238" s="46"/>
      <c r="K238" s="46"/>
      <c r="L238" s="46"/>
      <c r="M238" s="46"/>
      <c r="N238" s="46"/>
      <c r="O238" s="46"/>
      <c r="P238" s="46"/>
      <c r="Q238" s="46"/>
      <c r="R238" s="46"/>
      <c r="S238" s="46"/>
      <c r="T238" s="46"/>
      <c r="U238" s="46"/>
      <c r="V238" s="46"/>
      <c r="W238" s="46"/>
      <c r="X238" s="46"/>
      <c r="Y238" s="46"/>
      <c r="Z238" s="46"/>
      <c r="AA238" s="46"/>
      <c r="AB238" s="46"/>
      <c r="AC238" s="46"/>
      <c r="AD238" s="46"/>
      <c r="AE238" s="46"/>
    </row>
    <row r="239" spans="1:31">
      <c r="A239" s="46"/>
      <c r="B239" s="46"/>
      <c r="C239" s="46"/>
      <c r="D239" s="46"/>
      <c r="E239" s="46"/>
      <c r="F239" s="46"/>
      <c r="G239" s="61"/>
      <c r="H239" s="46"/>
      <c r="I239" s="46"/>
      <c r="J239" s="46"/>
      <c r="K239" s="46"/>
      <c r="L239" s="46"/>
      <c r="M239" s="46"/>
      <c r="N239" s="46"/>
      <c r="O239" s="46"/>
      <c r="P239" s="46"/>
      <c r="Q239" s="46"/>
      <c r="R239" s="46"/>
      <c r="S239" s="46"/>
      <c r="T239" s="46"/>
      <c r="U239" s="46"/>
      <c r="V239" s="46"/>
      <c r="W239" s="46"/>
      <c r="X239" s="46"/>
      <c r="Y239" s="46"/>
      <c r="Z239" s="46"/>
      <c r="AA239" s="46"/>
      <c r="AB239" s="46"/>
      <c r="AC239" s="46"/>
      <c r="AD239" s="46"/>
      <c r="AE239" s="46"/>
    </row>
    <row r="240" spans="1:31">
      <c r="A240" s="46"/>
      <c r="B240" s="46"/>
      <c r="C240" s="46"/>
      <c r="D240" s="46"/>
      <c r="E240" s="46"/>
      <c r="F240" s="46"/>
      <c r="G240" s="61"/>
      <c r="H240" s="46"/>
      <c r="I240" s="46"/>
      <c r="J240" s="46"/>
      <c r="K240" s="46"/>
      <c r="L240" s="46"/>
      <c r="M240" s="46"/>
      <c r="N240" s="46"/>
      <c r="O240" s="46"/>
      <c r="P240" s="46"/>
      <c r="Q240" s="46"/>
      <c r="R240" s="46"/>
      <c r="S240" s="46"/>
      <c r="T240" s="46"/>
      <c r="U240" s="46"/>
      <c r="V240" s="46"/>
      <c r="W240" s="46"/>
      <c r="X240" s="46"/>
      <c r="Y240" s="46"/>
      <c r="Z240" s="46"/>
      <c r="AA240" s="46"/>
      <c r="AB240" s="46"/>
      <c r="AC240" s="46"/>
      <c r="AD240" s="46"/>
      <c r="AE240" s="46"/>
    </row>
    <row r="241" spans="1:31">
      <c r="A241" s="46"/>
      <c r="B241" s="46"/>
      <c r="C241" s="46"/>
      <c r="D241" s="46"/>
      <c r="E241" s="46"/>
      <c r="F241" s="46"/>
      <c r="G241" s="61"/>
      <c r="H241" s="46"/>
      <c r="I241" s="46"/>
      <c r="J241" s="46"/>
      <c r="K241" s="46"/>
      <c r="L241" s="46"/>
      <c r="M241" s="46"/>
      <c r="N241" s="46"/>
      <c r="O241" s="46"/>
      <c r="P241" s="46"/>
      <c r="Q241" s="46"/>
      <c r="R241" s="46"/>
      <c r="S241" s="46"/>
      <c r="T241" s="46"/>
      <c r="U241" s="46"/>
      <c r="V241" s="46"/>
      <c r="W241" s="46"/>
      <c r="X241" s="46"/>
      <c r="Y241" s="46"/>
      <c r="Z241" s="46"/>
      <c r="AA241" s="46"/>
      <c r="AB241" s="46"/>
      <c r="AC241" s="46"/>
      <c r="AD241" s="46"/>
      <c r="AE241" s="46"/>
    </row>
    <row r="242" spans="1:31">
      <c r="A242" s="46"/>
      <c r="B242" s="46"/>
      <c r="C242" s="46"/>
      <c r="D242" s="46"/>
      <c r="E242" s="46"/>
      <c r="F242" s="46"/>
      <c r="G242" s="61"/>
      <c r="H242" s="46"/>
      <c r="I242" s="46"/>
      <c r="J242" s="46"/>
      <c r="K242" s="46"/>
      <c r="L242" s="46"/>
      <c r="M242" s="46"/>
      <c r="N242" s="46"/>
      <c r="O242" s="46"/>
      <c r="P242" s="46"/>
      <c r="Q242" s="46"/>
      <c r="R242" s="46"/>
      <c r="S242" s="46"/>
      <c r="T242" s="46"/>
      <c r="U242" s="46"/>
      <c r="V242" s="46"/>
      <c r="W242" s="46"/>
      <c r="X242" s="46"/>
      <c r="Y242" s="46"/>
      <c r="Z242" s="46"/>
      <c r="AA242" s="46"/>
      <c r="AB242" s="46"/>
      <c r="AC242" s="46"/>
      <c r="AD242" s="46"/>
      <c r="AE242" s="46"/>
    </row>
    <row r="243" spans="1:31">
      <c r="A243" s="46"/>
      <c r="B243" s="46"/>
      <c r="C243" s="46"/>
      <c r="D243" s="46"/>
      <c r="E243" s="46"/>
      <c r="F243" s="46"/>
      <c r="G243" s="61"/>
      <c r="H243" s="46"/>
      <c r="I243" s="46"/>
      <c r="J243" s="46"/>
      <c r="K243" s="46"/>
      <c r="L243" s="46"/>
      <c r="M243" s="46"/>
      <c r="N243" s="46"/>
      <c r="O243" s="46"/>
      <c r="P243" s="46"/>
      <c r="Q243" s="46"/>
      <c r="R243" s="46"/>
      <c r="S243" s="46"/>
      <c r="T243" s="46"/>
      <c r="U243" s="46"/>
      <c r="V243" s="46"/>
      <c r="W243" s="46"/>
      <c r="X243" s="46"/>
      <c r="Y243" s="46"/>
      <c r="Z243" s="46"/>
      <c r="AA243" s="46"/>
      <c r="AB243" s="46"/>
      <c r="AC243" s="46"/>
      <c r="AD243" s="46"/>
      <c r="AE243" s="46"/>
    </row>
    <row r="244" spans="1:31">
      <c r="A244" s="46"/>
      <c r="B244" s="46"/>
      <c r="C244" s="46"/>
      <c r="D244" s="46"/>
      <c r="E244" s="46"/>
      <c r="F244" s="46"/>
      <c r="G244" s="61"/>
      <c r="H244" s="46"/>
      <c r="I244" s="46"/>
      <c r="J244" s="46"/>
      <c r="K244" s="46"/>
      <c r="L244" s="46"/>
      <c r="M244" s="46"/>
      <c r="N244" s="46"/>
      <c r="O244" s="46"/>
      <c r="P244" s="46"/>
      <c r="Q244" s="46"/>
      <c r="R244" s="46"/>
      <c r="S244" s="46"/>
      <c r="T244" s="46"/>
      <c r="U244" s="46"/>
      <c r="V244" s="46"/>
      <c r="W244" s="46"/>
      <c r="X244" s="46"/>
      <c r="Y244" s="46"/>
      <c r="Z244" s="46"/>
      <c r="AA244" s="46"/>
      <c r="AB244" s="46"/>
      <c r="AC244" s="46"/>
      <c r="AD244" s="46"/>
      <c r="AE244" s="46"/>
    </row>
    <row r="245" spans="1:31">
      <c r="A245" s="46"/>
      <c r="B245" s="46"/>
      <c r="C245" s="46"/>
      <c r="D245" s="46"/>
      <c r="E245" s="46"/>
      <c r="F245" s="46"/>
      <c r="G245" s="61"/>
      <c r="H245" s="46"/>
      <c r="I245" s="46"/>
      <c r="J245" s="46"/>
      <c r="K245" s="46"/>
      <c r="L245" s="46"/>
      <c r="M245" s="46"/>
      <c r="N245" s="46"/>
      <c r="O245" s="46"/>
      <c r="P245" s="46"/>
      <c r="Q245" s="46"/>
      <c r="R245" s="46"/>
      <c r="S245" s="46"/>
      <c r="T245" s="46"/>
      <c r="U245" s="46"/>
      <c r="V245" s="46"/>
      <c r="W245" s="46"/>
      <c r="X245" s="46"/>
      <c r="Y245" s="46"/>
      <c r="Z245" s="46"/>
      <c r="AA245" s="46"/>
      <c r="AB245" s="46"/>
      <c r="AC245" s="46"/>
      <c r="AD245" s="46"/>
      <c r="AE245" s="46"/>
    </row>
    <row r="246" spans="1:31">
      <c r="A246" s="46"/>
      <c r="B246" s="46"/>
      <c r="C246" s="46"/>
      <c r="D246" s="46"/>
      <c r="E246" s="46"/>
      <c r="F246" s="46"/>
      <c r="G246" s="61"/>
      <c r="H246" s="46"/>
      <c r="I246" s="46"/>
      <c r="J246" s="46"/>
      <c r="K246" s="46"/>
      <c r="L246" s="46"/>
      <c r="M246" s="46"/>
      <c r="N246" s="46"/>
      <c r="O246" s="46"/>
      <c r="P246" s="46"/>
      <c r="Q246" s="46"/>
      <c r="R246" s="46"/>
      <c r="S246" s="46"/>
      <c r="T246" s="46"/>
      <c r="U246" s="46"/>
      <c r="V246" s="46"/>
      <c r="W246" s="46"/>
      <c r="X246" s="46"/>
      <c r="Y246" s="46"/>
      <c r="Z246" s="46"/>
      <c r="AA246" s="46"/>
      <c r="AB246" s="46"/>
      <c r="AC246" s="46"/>
      <c r="AD246" s="46"/>
      <c r="AE246" s="46"/>
    </row>
    <row r="247" spans="1:31">
      <c r="A247" s="46"/>
      <c r="B247" s="46"/>
      <c r="C247" s="46"/>
      <c r="D247" s="46"/>
      <c r="E247" s="46"/>
      <c r="F247" s="46"/>
      <c r="G247" s="61"/>
      <c r="H247" s="46"/>
      <c r="I247" s="46"/>
      <c r="J247" s="46"/>
      <c r="K247" s="46"/>
      <c r="L247" s="46"/>
      <c r="M247" s="46"/>
      <c r="N247" s="46"/>
      <c r="O247" s="46"/>
      <c r="P247" s="46"/>
      <c r="Q247" s="46"/>
      <c r="R247" s="46"/>
      <c r="S247" s="46"/>
      <c r="T247" s="46"/>
      <c r="U247" s="46"/>
      <c r="V247" s="46"/>
      <c r="W247" s="46"/>
      <c r="X247" s="46"/>
      <c r="Y247" s="46"/>
      <c r="Z247" s="46"/>
      <c r="AA247" s="46"/>
      <c r="AB247" s="46"/>
      <c r="AC247" s="46"/>
      <c r="AD247" s="46"/>
      <c r="AE247" s="46"/>
    </row>
    <row r="248" spans="1:31">
      <c r="A248" s="46"/>
      <c r="B248" s="46"/>
      <c r="C248" s="46"/>
      <c r="D248" s="46"/>
      <c r="E248" s="46"/>
      <c r="F248" s="46"/>
      <c r="G248" s="61"/>
      <c r="H248" s="46"/>
      <c r="I248" s="46"/>
      <c r="J248" s="46"/>
      <c r="K248" s="46"/>
      <c r="L248" s="46"/>
      <c r="M248" s="46"/>
      <c r="N248" s="46"/>
      <c r="O248" s="46"/>
      <c r="P248" s="46"/>
      <c r="Q248" s="46"/>
      <c r="R248" s="46"/>
      <c r="S248" s="46"/>
      <c r="T248" s="46"/>
      <c r="U248" s="46"/>
      <c r="V248" s="46"/>
      <c r="W248" s="46"/>
      <c r="X248" s="46"/>
      <c r="Y248" s="46"/>
      <c r="Z248" s="46"/>
      <c r="AA248" s="46"/>
      <c r="AB248" s="46"/>
      <c r="AC248" s="46"/>
      <c r="AD248" s="46"/>
      <c r="AE248" s="46"/>
    </row>
    <row r="249" spans="1:31">
      <c r="A249" s="46"/>
      <c r="B249" s="46"/>
      <c r="C249" s="46"/>
      <c r="D249" s="46"/>
      <c r="E249" s="46"/>
      <c r="F249" s="46"/>
      <c r="G249" s="61"/>
      <c r="H249" s="46"/>
      <c r="I249" s="46"/>
      <c r="J249" s="46"/>
      <c r="K249" s="46"/>
      <c r="L249" s="46"/>
      <c r="M249" s="46"/>
      <c r="N249" s="46"/>
      <c r="O249" s="46"/>
      <c r="P249" s="46"/>
      <c r="Q249" s="46"/>
      <c r="R249" s="46"/>
      <c r="S249" s="46"/>
      <c r="T249" s="46"/>
      <c r="U249" s="46"/>
      <c r="V249" s="46"/>
      <c r="W249" s="46"/>
      <c r="X249" s="46"/>
      <c r="Y249" s="46"/>
      <c r="Z249" s="46"/>
      <c r="AA249" s="46"/>
      <c r="AB249" s="46"/>
      <c r="AC249" s="46"/>
      <c r="AD249" s="46"/>
      <c r="AE249" s="46"/>
    </row>
    <row r="250" spans="1:31">
      <c r="A250" s="46"/>
      <c r="B250" s="46"/>
      <c r="C250" s="46"/>
      <c r="D250" s="46"/>
      <c r="E250" s="46"/>
      <c r="F250" s="46"/>
      <c r="G250" s="61"/>
      <c r="H250" s="46"/>
      <c r="I250" s="46"/>
      <c r="J250" s="46"/>
      <c r="K250" s="46"/>
      <c r="L250" s="46"/>
      <c r="M250" s="46"/>
      <c r="N250" s="46"/>
      <c r="O250" s="46"/>
      <c r="P250" s="46"/>
      <c r="Q250" s="46"/>
      <c r="R250" s="46"/>
      <c r="S250" s="46"/>
      <c r="T250" s="46"/>
      <c r="U250" s="46"/>
      <c r="V250" s="46"/>
      <c r="W250" s="46"/>
      <c r="X250" s="46"/>
      <c r="Y250" s="46"/>
      <c r="Z250" s="46"/>
      <c r="AA250" s="46"/>
      <c r="AB250" s="46"/>
      <c r="AC250" s="46"/>
      <c r="AD250" s="46"/>
      <c r="AE250" s="46"/>
    </row>
    <row r="251" spans="1:31">
      <c r="A251" s="46"/>
      <c r="B251" s="46"/>
      <c r="C251" s="46"/>
      <c r="D251" s="46"/>
      <c r="E251" s="46"/>
      <c r="F251" s="46"/>
      <c r="G251" s="61"/>
      <c r="H251" s="46"/>
      <c r="I251" s="46"/>
      <c r="J251" s="46"/>
      <c r="K251" s="46"/>
      <c r="L251" s="46"/>
      <c r="M251" s="46"/>
      <c r="N251" s="46"/>
      <c r="O251" s="46"/>
      <c r="P251" s="46"/>
      <c r="Q251" s="46"/>
      <c r="R251" s="46"/>
      <c r="S251" s="46"/>
      <c r="T251" s="46"/>
      <c r="U251" s="46"/>
      <c r="V251" s="46"/>
      <c r="W251" s="46"/>
      <c r="X251" s="46"/>
      <c r="Y251" s="46"/>
      <c r="Z251" s="46"/>
      <c r="AA251" s="46"/>
      <c r="AB251" s="46"/>
      <c r="AC251" s="46"/>
      <c r="AD251" s="46"/>
      <c r="AE251" s="46"/>
    </row>
    <row r="252" spans="1:31">
      <c r="A252" s="46"/>
      <c r="B252" s="46"/>
      <c r="C252" s="46"/>
      <c r="D252" s="46"/>
      <c r="E252" s="46"/>
      <c r="F252" s="46"/>
      <c r="G252" s="61"/>
      <c r="H252" s="46"/>
      <c r="I252" s="46"/>
      <c r="J252" s="46"/>
      <c r="K252" s="46"/>
      <c r="L252" s="46"/>
      <c r="M252" s="46"/>
      <c r="N252" s="46"/>
      <c r="O252" s="46"/>
      <c r="P252" s="46"/>
      <c r="Q252" s="46"/>
      <c r="R252" s="46"/>
      <c r="S252" s="46"/>
      <c r="T252" s="46"/>
      <c r="U252" s="46"/>
      <c r="V252" s="46"/>
      <c r="W252" s="46"/>
      <c r="X252" s="46"/>
      <c r="Y252" s="46"/>
      <c r="Z252" s="46"/>
      <c r="AA252" s="46"/>
      <c r="AB252" s="46"/>
      <c r="AC252" s="46"/>
      <c r="AD252" s="46"/>
      <c r="AE252" s="46"/>
    </row>
    <row r="253" spans="1:31">
      <c r="A253" s="46"/>
      <c r="B253" s="46"/>
      <c r="C253" s="46"/>
      <c r="D253" s="46"/>
      <c r="E253" s="46"/>
      <c r="F253" s="46"/>
      <c r="G253" s="61"/>
      <c r="H253" s="46"/>
      <c r="I253" s="46"/>
      <c r="J253" s="46"/>
      <c r="K253" s="46"/>
      <c r="L253" s="46"/>
      <c r="M253" s="46"/>
      <c r="N253" s="46"/>
      <c r="O253" s="46"/>
      <c r="P253" s="46"/>
      <c r="Q253" s="46"/>
      <c r="R253" s="46"/>
      <c r="S253" s="46"/>
      <c r="T253" s="46"/>
      <c r="U253" s="46"/>
      <c r="V253" s="46"/>
      <c r="W253" s="46"/>
      <c r="X253" s="46"/>
      <c r="Y253" s="46"/>
      <c r="Z253" s="46"/>
      <c r="AA253" s="46"/>
      <c r="AB253" s="46"/>
      <c r="AC253" s="46"/>
      <c r="AD253" s="46"/>
      <c r="AE253" s="46"/>
    </row>
    <row r="254" spans="1:31">
      <c r="A254" s="46"/>
      <c r="B254" s="46"/>
      <c r="C254" s="46"/>
      <c r="D254" s="46"/>
      <c r="E254" s="46"/>
      <c r="F254" s="46"/>
      <c r="G254" s="61"/>
      <c r="H254" s="46"/>
      <c r="I254" s="46"/>
      <c r="J254" s="46"/>
      <c r="K254" s="46"/>
      <c r="L254" s="46"/>
      <c r="M254" s="46"/>
      <c r="N254" s="46"/>
      <c r="O254" s="46"/>
      <c r="P254" s="46"/>
      <c r="Q254" s="46"/>
      <c r="R254" s="46"/>
      <c r="S254" s="46"/>
      <c r="T254" s="46"/>
      <c r="U254" s="46"/>
      <c r="V254" s="46"/>
      <c r="W254" s="46"/>
      <c r="X254" s="46"/>
      <c r="Y254" s="46"/>
      <c r="Z254" s="46"/>
      <c r="AA254" s="46"/>
      <c r="AB254" s="46"/>
      <c r="AC254" s="46"/>
      <c r="AD254" s="46"/>
      <c r="AE254" s="46"/>
    </row>
    <row r="255" spans="1:31">
      <c r="A255" s="46"/>
      <c r="B255" s="46"/>
      <c r="C255" s="46"/>
      <c r="D255" s="46"/>
      <c r="E255" s="46"/>
      <c r="F255" s="46"/>
      <c r="G255" s="61"/>
      <c r="H255" s="46"/>
      <c r="I255" s="46"/>
      <c r="J255" s="46"/>
      <c r="K255" s="46"/>
      <c r="L255" s="46"/>
      <c r="M255" s="46"/>
      <c r="N255" s="46"/>
      <c r="O255" s="46"/>
      <c r="P255" s="46"/>
      <c r="Q255" s="46"/>
      <c r="R255" s="46"/>
      <c r="S255" s="46"/>
      <c r="T255" s="46"/>
      <c r="U255" s="46"/>
      <c r="V255" s="46"/>
      <c r="W255" s="46"/>
      <c r="X255" s="46"/>
      <c r="Y255" s="46"/>
      <c r="Z255" s="46"/>
      <c r="AA255" s="46"/>
      <c r="AB255" s="46"/>
      <c r="AC255" s="46"/>
      <c r="AD255" s="46"/>
      <c r="AE255" s="46"/>
    </row>
    <row r="256" spans="1:31">
      <c r="A256" s="46"/>
      <c r="B256" s="46"/>
      <c r="C256" s="46"/>
      <c r="D256" s="46"/>
      <c r="E256" s="46"/>
      <c r="F256" s="46"/>
      <c r="G256" s="61"/>
      <c r="H256" s="46"/>
      <c r="I256" s="46"/>
      <c r="J256" s="46"/>
      <c r="K256" s="46"/>
      <c r="L256" s="46"/>
      <c r="M256" s="46"/>
      <c r="N256" s="46"/>
      <c r="O256" s="46"/>
      <c r="P256" s="46"/>
      <c r="Q256" s="46"/>
      <c r="R256" s="46"/>
      <c r="S256" s="46"/>
      <c r="T256" s="46"/>
      <c r="U256" s="46"/>
      <c r="V256" s="46"/>
      <c r="W256" s="46"/>
      <c r="X256" s="46"/>
      <c r="Y256" s="46"/>
      <c r="Z256" s="46"/>
      <c r="AA256" s="46"/>
      <c r="AB256" s="46"/>
      <c r="AC256" s="46"/>
      <c r="AD256" s="46"/>
      <c r="AE256" s="46"/>
    </row>
    <row r="257" spans="1:31">
      <c r="A257" s="46"/>
      <c r="B257" s="46"/>
      <c r="C257" s="46"/>
      <c r="D257" s="46"/>
      <c r="E257" s="46"/>
      <c r="F257" s="46"/>
      <c r="G257" s="61"/>
      <c r="H257" s="46"/>
      <c r="I257" s="46"/>
      <c r="J257" s="46"/>
      <c r="K257" s="46"/>
      <c r="L257" s="46"/>
      <c r="M257" s="46"/>
      <c r="N257" s="46"/>
      <c r="O257" s="46"/>
      <c r="P257" s="46"/>
      <c r="Q257" s="46"/>
      <c r="R257" s="46"/>
      <c r="S257" s="46"/>
      <c r="T257" s="46"/>
      <c r="U257" s="46"/>
      <c r="V257" s="46"/>
      <c r="W257" s="46"/>
      <c r="X257" s="46"/>
      <c r="Y257" s="46"/>
      <c r="Z257" s="46"/>
      <c r="AA257" s="46"/>
      <c r="AB257" s="46"/>
      <c r="AC257" s="46"/>
      <c r="AD257" s="46"/>
      <c r="AE257" s="46"/>
    </row>
    <row r="258" spans="1:31">
      <c r="A258" s="46"/>
      <c r="B258" s="46"/>
      <c r="C258" s="46"/>
      <c r="D258" s="46"/>
      <c r="E258" s="46"/>
      <c r="F258" s="46"/>
      <c r="G258" s="61"/>
      <c r="H258" s="46"/>
      <c r="I258" s="46"/>
      <c r="J258" s="46"/>
      <c r="K258" s="46"/>
      <c r="L258" s="46"/>
      <c r="M258" s="46"/>
      <c r="N258" s="46"/>
      <c r="O258" s="46"/>
      <c r="P258" s="46"/>
      <c r="Q258" s="46"/>
      <c r="R258" s="46"/>
      <c r="S258" s="46"/>
      <c r="T258" s="46"/>
      <c r="U258" s="46"/>
      <c r="V258" s="46"/>
      <c r="W258" s="46"/>
      <c r="X258" s="46"/>
      <c r="Y258" s="46"/>
      <c r="Z258" s="46"/>
      <c r="AA258" s="46"/>
      <c r="AB258" s="46"/>
      <c r="AC258" s="46"/>
      <c r="AD258" s="46"/>
      <c r="AE258" s="46"/>
    </row>
    <row r="259" spans="1:31">
      <c r="A259" s="46"/>
      <c r="B259" s="46"/>
      <c r="C259" s="46"/>
      <c r="D259" s="46"/>
      <c r="E259" s="46"/>
      <c r="F259" s="46"/>
      <c r="G259" s="61"/>
      <c r="H259" s="46"/>
      <c r="I259" s="46"/>
      <c r="J259" s="46"/>
      <c r="K259" s="46"/>
      <c r="L259" s="46"/>
      <c r="M259" s="46"/>
      <c r="N259" s="46"/>
      <c r="O259" s="46"/>
      <c r="P259" s="46"/>
      <c r="Q259" s="46"/>
      <c r="R259" s="46"/>
      <c r="S259" s="46"/>
      <c r="T259" s="46"/>
      <c r="U259" s="46"/>
      <c r="V259" s="46"/>
      <c r="W259" s="46"/>
      <c r="X259" s="46"/>
      <c r="Y259" s="46"/>
      <c r="Z259" s="46"/>
      <c r="AA259" s="46"/>
      <c r="AB259" s="46"/>
      <c r="AC259" s="46"/>
      <c r="AD259" s="46"/>
      <c r="AE259" s="46"/>
    </row>
    <row r="260" spans="1:31">
      <c r="A260" s="46"/>
      <c r="B260" s="46"/>
      <c r="C260" s="46"/>
      <c r="D260" s="46"/>
      <c r="E260" s="46"/>
      <c r="F260" s="46"/>
      <c r="G260" s="61"/>
      <c r="H260" s="46"/>
      <c r="I260" s="46"/>
      <c r="J260" s="46"/>
      <c r="K260" s="46"/>
      <c r="L260" s="46"/>
      <c r="M260" s="46"/>
      <c r="N260" s="46"/>
      <c r="O260" s="46"/>
      <c r="P260" s="46"/>
      <c r="Q260" s="46"/>
      <c r="R260" s="46"/>
      <c r="S260" s="46"/>
      <c r="T260" s="46"/>
      <c r="U260" s="46"/>
      <c r="V260" s="46"/>
      <c r="W260" s="46"/>
      <c r="X260" s="46"/>
      <c r="Y260" s="46"/>
      <c r="Z260" s="46"/>
      <c r="AA260" s="46"/>
      <c r="AB260" s="46"/>
      <c r="AC260" s="46"/>
      <c r="AD260" s="46"/>
      <c r="AE260" s="46"/>
    </row>
    <row r="261" spans="1:31">
      <c r="A261" s="46"/>
      <c r="B261" s="46"/>
      <c r="C261" s="46"/>
      <c r="D261" s="46"/>
      <c r="E261" s="46"/>
      <c r="F261" s="46"/>
      <c r="G261" s="61"/>
      <c r="H261" s="46"/>
      <c r="I261" s="46"/>
      <c r="J261" s="46"/>
      <c r="K261" s="46"/>
      <c r="L261" s="46"/>
      <c r="M261" s="46"/>
      <c r="N261" s="46"/>
      <c r="O261" s="46"/>
      <c r="P261" s="46"/>
      <c r="Q261" s="46"/>
      <c r="R261" s="46"/>
      <c r="S261" s="46"/>
      <c r="T261" s="46"/>
      <c r="U261" s="46"/>
      <c r="V261" s="46"/>
      <c r="W261" s="46"/>
      <c r="X261" s="46"/>
      <c r="Y261" s="46"/>
      <c r="Z261" s="46"/>
      <c r="AA261" s="46"/>
      <c r="AB261" s="46"/>
      <c r="AC261" s="46"/>
      <c r="AD261" s="46"/>
      <c r="AE261" s="46"/>
    </row>
    <row r="262" spans="1:31">
      <c r="A262" s="46"/>
      <c r="B262" s="46"/>
      <c r="C262" s="46"/>
      <c r="D262" s="46"/>
      <c r="E262" s="46"/>
      <c r="F262" s="46"/>
      <c r="G262" s="61"/>
      <c r="H262" s="46"/>
      <c r="I262" s="46"/>
      <c r="J262" s="46"/>
      <c r="K262" s="46"/>
      <c r="L262" s="46"/>
      <c r="M262" s="46"/>
      <c r="N262" s="46"/>
      <c r="O262" s="46"/>
      <c r="P262" s="46"/>
      <c r="Q262" s="46"/>
      <c r="R262" s="46"/>
      <c r="S262" s="46"/>
      <c r="T262" s="46"/>
      <c r="U262" s="46"/>
      <c r="V262" s="46"/>
      <c r="W262" s="46"/>
      <c r="X262" s="46"/>
      <c r="Y262" s="46"/>
      <c r="Z262" s="46"/>
      <c r="AA262" s="46"/>
      <c r="AB262" s="46"/>
      <c r="AC262" s="46"/>
      <c r="AD262" s="46"/>
      <c r="AE262" s="46"/>
    </row>
    <row r="263" spans="1:31">
      <c r="A263" s="46"/>
      <c r="B263" s="46"/>
      <c r="C263" s="46"/>
      <c r="D263" s="46"/>
      <c r="E263" s="46"/>
      <c r="F263" s="46"/>
      <c r="G263" s="61"/>
      <c r="H263" s="46"/>
      <c r="I263" s="46"/>
      <c r="J263" s="46"/>
      <c r="K263" s="46"/>
      <c r="L263" s="46"/>
      <c r="M263" s="46"/>
      <c r="N263" s="46"/>
      <c r="O263" s="46"/>
      <c r="P263" s="46"/>
      <c r="Q263" s="46"/>
      <c r="R263" s="46"/>
      <c r="S263" s="46"/>
      <c r="T263" s="46"/>
      <c r="U263" s="46"/>
      <c r="V263" s="46"/>
      <c r="W263" s="46"/>
      <c r="X263" s="46"/>
      <c r="Y263" s="46"/>
      <c r="Z263" s="46"/>
      <c r="AA263" s="46"/>
      <c r="AB263" s="46"/>
      <c r="AC263" s="46"/>
      <c r="AD263" s="46"/>
      <c r="AE263" s="46"/>
    </row>
    <row r="264" spans="1:31">
      <c r="A264" s="46"/>
      <c r="B264" s="46"/>
      <c r="C264" s="46"/>
      <c r="D264" s="46"/>
      <c r="E264" s="46"/>
      <c r="F264" s="46"/>
      <c r="G264" s="61"/>
      <c r="H264" s="46"/>
      <c r="I264" s="46"/>
      <c r="J264" s="46"/>
      <c r="K264" s="46"/>
      <c r="L264" s="46"/>
      <c r="M264" s="46"/>
      <c r="N264" s="46"/>
      <c r="O264" s="46"/>
      <c r="P264" s="46"/>
      <c r="Q264" s="46"/>
      <c r="R264" s="46"/>
      <c r="S264" s="46"/>
      <c r="T264" s="46"/>
      <c r="U264" s="46"/>
      <c r="V264" s="46"/>
      <c r="W264" s="46"/>
      <c r="X264" s="46"/>
      <c r="Y264" s="46"/>
      <c r="Z264" s="46"/>
      <c r="AA264" s="46"/>
      <c r="AB264" s="46"/>
      <c r="AC264" s="46"/>
      <c r="AD264" s="46"/>
      <c r="AE264" s="46"/>
    </row>
    <row r="265" spans="1:31">
      <c r="A265" s="46"/>
      <c r="B265" s="46"/>
      <c r="C265" s="46"/>
      <c r="D265" s="46"/>
      <c r="E265" s="46"/>
      <c r="F265" s="46"/>
      <c r="G265" s="61"/>
      <c r="H265" s="46"/>
      <c r="I265" s="46"/>
      <c r="J265" s="46"/>
      <c r="K265" s="46"/>
      <c r="L265" s="46"/>
      <c r="M265" s="46"/>
      <c r="N265" s="46"/>
      <c r="O265" s="46"/>
      <c r="P265" s="46"/>
      <c r="Q265" s="46"/>
      <c r="R265" s="46"/>
      <c r="S265" s="46"/>
      <c r="T265" s="46"/>
      <c r="U265" s="46"/>
      <c r="V265" s="46"/>
      <c r="W265" s="46"/>
      <c r="X265" s="46"/>
      <c r="Y265" s="46"/>
      <c r="Z265" s="46"/>
      <c r="AA265" s="46"/>
      <c r="AB265" s="46"/>
      <c r="AC265" s="46"/>
      <c r="AD265" s="46"/>
      <c r="AE265" s="46"/>
    </row>
    <row r="266" spans="1:31">
      <c r="A266" s="46"/>
      <c r="B266" s="46"/>
      <c r="C266" s="46"/>
      <c r="D266" s="46"/>
      <c r="E266" s="46"/>
      <c r="F266" s="46"/>
      <c r="G266" s="61"/>
      <c r="H266" s="46"/>
      <c r="I266" s="46"/>
      <c r="J266" s="46"/>
      <c r="K266" s="46"/>
      <c r="L266" s="46"/>
      <c r="M266" s="46"/>
      <c r="N266" s="46"/>
      <c r="O266" s="46"/>
      <c r="P266" s="46"/>
      <c r="Q266" s="46"/>
      <c r="R266" s="46"/>
      <c r="S266" s="46"/>
      <c r="T266" s="46"/>
      <c r="U266" s="46"/>
      <c r="V266" s="46"/>
      <c r="W266" s="46"/>
      <c r="X266" s="46"/>
      <c r="Y266" s="46"/>
      <c r="Z266" s="46"/>
      <c r="AA266" s="46"/>
      <c r="AB266" s="46"/>
      <c r="AC266" s="46"/>
      <c r="AD266" s="46"/>
      <c r="AE266" s="46"/>
    </row>
    <row r="267" spans="1:31">
      <c r="A267" s="46"/>
      <c r="B267" s="46"/>
      <c r="C267" s="46"/>
      <c r="D267" s="46"/>
      <c r="E267" s="46"/>
      <c r="F267" s="46"/>
      <c r="G267" s="61"/>
      <c r="H267" s="46"/>
      <c r="I267" s="46"/>
      <c r="J267" s="46"/>
      <c r="K267" s="46"/>
      <c r="L267" s="46"/>
      <c r="M267" s="46"/>
      <c r="N267" s="46"/>
      <c r="O267" s="46"/>
      <c r="P267" s="46"/>
      <c r="Q267" s="46"/>
      <c r="R267" s="46"/>
      <c r="S267" s="46"/>
      <c r="T267" s="46"/>
      <c r="U267" s="46"/>
      <c r="V267" s="46"/>
      <c r="W267" s="46"/>
      <c r="X267" s="46"/>
      <c r="Y267" s="46"/>
      <c r="Z267" s="46"/>
      <c r="AA267" s="46"/>
      <c r="AB267" s="46"/>
      <c r="AC267" s="46"/>
      <c r="AD267" s="46"/>
      <c r="AE267" s="46"/>
    </row>
    <row r="268" spans="1:31">
      <c r="A268" s="46"/>
      <c r="B268" s="46"/>
      <c r="C268" s="46"/>
      <c r="D268" s="46"/>
      <c r="E268" s="46"/>
      <c r="F268" s="46"/>
      <c r="G268" s="61"/>
      <c r="H268" s="46"/>
      <c r="I268" s="46"/>
      <c r="J268" s="46"/>
      <c r="K268" s="46"/>
      <c r="L268" s="46"/>
      <c r="M268" s="46"/>
      <c r="N268" s="46"/>
      <c r="O268" s="46"/>
      <c r="P268" s="46"/>
      <c r="Q268" s="46"/>
      <c r="R268" s="46"/>
      <c r="S268" s="46"/>
      <c r="T268" s="46"/>
      <c r="U268" s="46"/>
      <c r="V268" s="46"/>
      <c r="W268" s="46"/>
      <c r="X268" s="46"/>
      <c r="Y268" s="46"/>
      <c r="Z268" s="46"/>
      <c r="AA268" s="46"/>
      <c r="AB268" s="46"/>
      <c r="AC268" s="46"/>
      <c r="AD268" s="46"/>
      <c r="AE268" s="46"/>
    </row>
    <row r="269" spans="1:31">
      <c r="A269" s="46"/>
      <c r="B269" s="46"/>
      <c r="C269" s="46"/>
      <c r="D269" s="46"/>
      <c r="E269" s="46"/>
      <c r="F269" s="46"/>
      <c r="G269" s="61"/>
      <c r="H269" s="46"/>
      <c r="I269" s="46"/>
      <c r="J269" s="46"/>
      <c r="K269" s="46"/>
      <c r="L269" s="46"/>
      <c r="M269" s="46"/>
      <c r="N269" s="46"/>
      <c r="O269" s="46"/>
      <c r="P269" s="46"/>
      <c r="Q269" s="46"/>
      <c r="R269" s="46"/>
      <c r="S269" s="46"/>
      <c r="T269" s="46"/>
      <c r="U269" s="46"/>
      <c r="V269" s="46"/>
      <c r="W269" s="46"/>
      <c r="X269" s="46"/>
      <c r="Y269" s="46"/>
      <c r="Z269" s="46"/>
      <c r="AA269" s="46"/>
      <c r="AB269" s="46"/>
      <c r="AC269" s="46"/>
      <c r="AD269" s="46"/>
      <c r="AE269" s="46"/>
    </row>
    <row r="270" spans="1:31">
      <c r="A270" s="46"/>
      <c r="B270" s="46"/>
      <c r="C270" s="46"/>
      <c r="D270" s="46"/>
      <c r="E270" s="46"/>
      <c r="F270" s="46"/>
      <c r="G270" s="61"/>
      <c r="H270" s="46"/>
      <c r="I270" s="46"/>
      <c r="J270" s="46"/>
      <c r="K270" s="46"/>
      <c r="L270" s="46"/>
      <c r="M270" s="46"/>
      <c r="N270" s="46"/>
      <c r="O270" s="46"/>
      <c r="P270" s="46"/>
      <c r="Q270" s="46"/>
      <c r="R270" s="46"/>
      <c r="S270" s="46"/>
      <c r="T270" s="46"/>
      <c r="U270" s="46"/>
      <c r="V270" s="46"/>
      <c r="W270" s="46"/>
      <c r="X270" s="46"/>
      <c r="Y270" s="46"/>
      <c r="Z270" s="46"/>
      <c r="AA270" s="46"/>
      <c r="AB270" s="46"/>
      <c r="AC270" s="46"/>
      <c r="AD270" s="46"/>
      <c r="AE270" s="46"/>
    </row>
    <row r="271" spans="1:31">
      <c r="A271" s="46"/>
      <c r="B271" s="46"/>
      <c r="C271" s="46"/>
      <c r="D271" s="46"/>
      <c r="E271" s="46"/>
      <c r="F271" s="46"/>
      <c r="G271" s="61"/>
      <c r="H271" s="46"/>
      <c r="I271" s="46"/>
      <c r="J271" s="46"/>
      <c r="K271" s="46"/>
      <c r="L271" s="46"/>
      <c r="M271" s="46"/>
      <c r="N271" s="46"/>
      <c r="O271" s="46"/>
      <c r="P271" s="46"/>
      <c r="Q271" s="46"/>
      <c r="R271" s="46"/>
      <c r="S271" s="46"/>
      <c r="T271" s="46"/>
      <c r="U271" s="46"/>
      <c r="V271" s="46"/>
      <c r="W271" s="46"/>
      <c r="X271" s="46"/>
      <c r="Y271" s="46"/>
      <c r="Z271" s="46"/>
      <c r="AA271" s="46"/>
      <c r="AB271" s="46"/>
      <c r="AC271" s="46"/>
      <c r="AD271" s="46"/>
      <c r="AE271" s="46"/>
    </row>
    <row r="272" spans="1:31">
      <c r="A272" s="46"/>
      <c r="B272" s="46"/>
      <c r="C272" s="46"/>
      <c r="D272" s="46"/>
      <c r="E272" s="46"/>
      <c r="F272" s="46"/>
      <c r="G272" s="61"/>
      <c r="H272" s="46"/>
      <c r="I272" s="46"/>
      <c r="J272" s="46"/>
      <c r="K272" s="46"/>
      <c r="L272" s="46"/>
      <c r="M272" s="46"/>
      <c r="N272" s="46"/>
      <c r="O272" s="46"/>
      <c r="P272" s="46"/>
      <c r="Q272" s="46"/>
      <c r="R272" s="46"/>
      <c r="S272" s="46"/>
      <c r="T272" s="46"/>
      <c r="U272" s="46"/>
      <c r="V272" s="46"/>
      <c r="W272" s="46"/>
      <c r="X272" s="46"/>
      <c r="Y272" s="46"/>
      <c r="Z272" s="46"/>
      <c r="AA272" s="46"/>
      <c r="AB272" s="46"/>
      <c r="AC272" s="46"/>
      <c r="AD272" s="46"/>
      <c r="AE272" s="46"/>
    </row>
    <row r="273" spans="1:31">
      <c r="A273" s="46"/>
      <c r="B273" s="46"/>
      <c r="C273" s="46"/>
      <c r="D273" s="46"/>
      <c r="E273" s="46"/>
      <c r="F273" s="46"/>
      <c r="G273" s="61"/>
      <c r="H273" s="46"/>
      <c r="I273" s="46"/>
      <c r="J273" s="46"/>
      <c r="K273" s="46"/>
      <c r="L273" s="46"/>
      <c r="M273" s="46"/>
      <c r="N273" s="46"/>
      <c r="O273" s="46"/>
      <c r="P273" s="46"/>
      <c r="Q273" s="46"/>
      <c r="R273" s="46"/>
      <c r="S273" s="46"/>
      <c r="T273" s="46"/>
      <c r="U273" s="46"/>
      <c r="V273" s="46"/>
      <c r="W273" s="46"/>
      <c r="X273" s="46"/>
      <c r="Y273" s="46"/>
      <c r="Z273" s="46"/>
      <c r="AA273" s="46"/>
      <c r="AB273" s="46"/>
      <c r="AC273" s="46"/>
      <c r="AD273" s="46"/>
      <c r="AE273" s="46"/>
    </row>
    <row r="274" spans="1:31">
      <c r="A274" s="46"/>
      <c r="B274" s="46"/>
      <c r="C274" s="46"/>
      <c r="D274" s="46"/>
      <c r="E274" s="46"/>
      <c r="F274" s="46"/>
      <c r="G274" s="61"/>
      <c r="H274" s="46"/>
      <c r="I274" s="46"/>
      <c r="J274" s="46"/>
      <c r="K274" s="46"/>
      <c r="L274" s="46"/>
      <c r="M274" s="46"/>
      <c r="N274" s="46"/>
      <c r="O274" s="46"/>
      <c r="P274" s="46"/>
      <c r="Q274" s="46"/>
      <c r="R274" s="46"/>
      <c r="S274" s="46"/>
      <c r="T274" s="46"/>
      <c r="U274" s="46"/>
      <c r="V274" s="46"/>
      <c r="W274" s="46"/>
      <c r="X274" s="46"/>
      <c r="Y274" s="46"/>
      <c r="Z274" s="46"/>
      <c r="AA274" s="46"/>
      <c r="AB274" s="46"/>
      <c r="AC274" s="46"/>
      <c r="AD274" s="46"/>
      <c r="AE274" s="46"/>
    </row>
    <row r="275" spans="1:31">
      <c r="A275" s="46"/>
      <c r="B275" s="46"/>
      <c r="C275" s="46"/>
      <c r="D275" s="46"/>
      <c r="E275" s="46"/>
      <c r="F275" s="46"/>
      <c r="G275" s="61"/>
      <c r="H275" s="46"/>
      <c r="I275" s="46"/>
      <c r="J275" s="46"/>
      <c r="K275" s="46"/>
      <c r="L275" s="46"/>
      <c r="M275" s="46"/>
      <c r="N275" s="46"/>
      <c r="O275" s="46"/>
      <c r="P275" s="46"/>
      <c r="Q275" s="46"/>
      <c r="R275" s="46"/>
      <c r="S275" s="46"/>
      <c r="T275" s="46"/>
      <c r="U275" s="46"/>
      <c r="V275" s="46"/>
      <c r="W275" s="46"/>
      <c r="X275" s="46"/>
      <c r="Y275" s="46"/>
      <c r="Z275" s="46"/>
      <c r="AA275" s="46"/>
      <c r="AB275" s="46"/>
      <c r="AC275" s="46"/>
      <c r="AD275" s="46"/>
      <c r="AE275" s="46"/>
    </row>
    <row r="276" spans="1:31">
      <c r="A276" s="46"/>
      <c r="B276" s="46"/>
      <c r="C276" s="46"/>
      <c r="D276" s="46"/>
      <c r="E276" s="46"/>
      <c r="F276" s="46"/>
      <c r="G276" s="61"/>
      <c r="H276" s="46"/>
      <c r="I276" s="46"/>
      <c r="J276" s="46"/>
      <c r="K276" s="46"/>
      <c r="L276" s="46"/>
      <c r="M276" s="46"/>
      <c r="N276" s="46"/>
      <c r="O276" s="46"/>
      <c r="P276" s="46"/>
      <c r="Q276" s="46"/>
      <c r="R276" s="46"/>
      <c r="S276" s="46"/>
      <c r="T276" s="46"/>
      <c r="U276" s="46"/>
      <c r="V276" s="46"/>
      <c r="W276" s="46"/>
      <c r="X276" s="46"/>
      <c r="Y276" s="46"/>
      <c r="Z276" s="46"/>
      <c r="AA276" s="46"/>
      <c r="AB276" s="46"/>
      <c r="AC276" s="46"/>
      <c r="AD276" s="46"/>
      <c r="AE276" s="46"/>
    </row>
    <row r="277" spans="1:31">
      <c r="A277" s="46"/>
      <c r="B277" s="46"/>
      <c r="C277" s="46"/>
      <c r="D277" s="46"/>
      <c r="E277" s="46"/>
      <c r="F277" s="46"/>
      <c r="G277" s="61"/>
      <c r="H277" s="46"/>
      <c r="I277" s="46"/>
      <c r="J277" s="46"/>
      <c r="K277" s="46"/>
      <c r="L277" s="46"/>
      <c r="M277" s="46"/>
      <c r="N277" s="46"/>
      <c r="O277" s="46"/>
      <c r="P277" s="46"/>
      <c r="Q277" s="46"/>
      <c r="R277" s="46"/>
      <c r="S277" s="46"/>
      <c r="T277" s="46"/>
      <c r="U277" s="46"/>
      <c r="V277" s="46"/>
      <c r="W277" s="46"/>
      <c r="X277" s="46"/>
      <c r="Y277" s="46"/>
      <c r="Z277" s="46"/>
      <c r="AA277" s="46"/>
      <c r="AB277" s="46"/>
      <c r="AC277" s="46"/>
      <c r="AD277" s="46"/>
      <c r="AE277" s="46"/>
    </row>
    <row r="278" spans="1:31">
      <c r="A278" s="46"/>
      <c r="B278" s="46"/>
      <c r="C278" s="46"/>
      <c r="D278" s="46"/>
      <c r="E278" s="46"/>
      <c r="F278" s="46"/>
      <c r="G278" s="61"/>
      <c r="H278" s="46"/>
      <c r="I278" s="46"/>
      <c r="J278" s="46"/>
      <c r="K278" s="46"/>
      <c r="L278" s="46"/>
      <c r="M278" s="46"/>
      <c r="N278" s="46"/>
      <c r="O278" s="46"/>
      <c r="P278" s="46"/>
      <c r="Q278" s="46"/>
      <c r="R278" s="46"/>
      <c r="S278" s="46"/>
      <c r="T278" s="46"/>
      <c r="U278" s="46"/>
      <c r="V278" s="46"/>
      <c r="W278" s="46"/>
      <c r="X278" s="46"/>
      <c r="Y278" s="46"/>
      <c r="Z278" s="46"/>
      <c r="AA278" s="46"/>
      <c r="AB278" s="46"/>
      <c r="AC278" s="46"/>
      <c r="AD278" s="46"/>
      <c r="AE278" s="46"/>
    </row>
    <row r="279" spans="1:31">
      <c r="A279" s="46"/>
      <c r="B279" s="46"/>
      <c r="C279" s="46"/>
      <c r="D279" s="46"/>
      <c r="E279" s="46"/>
      <c r="F279" s="46"/>
      <c r="G279" s="61"/>
      <c r="H279" s="46"/>
      <c r="I279" s="46"/>
      <c r="J279" s="46"/>
      <c r="K279" s="46"/>
      <c r="L279" s="46"/>
      <c r="M279" s="46"/>
      <c r="N279" s="46"/>
      <c r="O279" s="46"/>
      <c r="P279" s="46"/>
      <c r="Q279" s="46"/>
      <c r="R279" s="46"/>
      <c r="S279" s="46"/>
      <c r="T279" s="46"/>
      <c r="U279" s="46"/>
      <c r="V279" s="46"/>
      <c r="W279" s="46"/>
      <c r="X279" s="46"/>
      <c r="Y279" s="46"/>
      <c r="Z279" s="46"/>
      <c r="AA279" s="46"/>
      <c r="AB279" s="46"/>
      <c r="AC279" s="46"/>
      <c r="AD279" s="46"/>
      <c r="AE279" s="46"/>
    </row>
    <row r="280" spans="1:31">
      <c r="A280" s="46"/>
      <c r="B280" s="46"/>
      <c r="C280" s="46"/>
      <c r="D280" s="46"/>
      <c r="E280" s="46"/>
      <c r="F280" s="46"/>
      <c r="G280" s="61"/>
      <c r="H280" s="46"/>
      <c r="I280" s="46"/>
      <c r="J280" s="46"/>
      <c r="K280" s="46"/>
      <c r="L280" s="46"/>
      <c r="M280" s="46"/>
      <c r="N280" s="46"/>
      <c r="O280" s="46"/>
      <c r="P280" s="46"/>
      <c r="Q280" s="46"/>
      <c r="R280" s="46"/>
      <c r="S280" s="46"/>
      <c r="T280" s="46"/>
      <c r="U280" s="46"/>
      <c r="V280" s="46"/>
      <c r="W280" s="46"/>
      <c r="X280" s="46"/>
      <c r="Y280" s="46"/>
      <c r="Z280" s="46"/>
      <c r="AA280" s="46"/>
      <c r="AB280" s="46"/>
      <c r="AC280" s="46"/>
      <c r="AD280" s="46"/>
      <c r="AE280" s="46"/>
    </row>
    <row r="281" spans="1:31">
      <c r="A281" s="46"/>
      <c r="B281" s="46"/>
      <c r="C281" s="46"/>
      <c r="D281" s="46"/>
      <c r="E281" s="46"/>
      <c r="F281" s="46"/>
      <c r="G281" s="61"/>
      <c r="H281" s="46"/>
      <c r="I281" s="46"/>
      <c r="J281" s="46"/>
      <c r="K281" s="46"/>
      <c r="L281" s="46"/>
      <c r="M281" s="46"/>
      <c r="N281" s="46"/>
      <c r="O281" s="46"/>
      <c r="P281" s="46"/>
      <c r="Q281" s="46"/>
      <c r="R281" s="46"/>
      <c r="S281" s="46"/>
      <c r="T281" s="46"/>
      <c r="U281" s="46"/>
      <c r="V281" s="46"/>
      <c r="W281" s="46"/>
      <c r="X281" s="46"/>
      <c r="Y281" s="46"/>
      <c r="Z281" s="46"/>
      <c r="AA281" s="46"/>
      <c r="AB281" s="46"/>
      <c r="AC281" s="46"/>
      <c r="AD281" s="46"/>
      <c r="AE281" s="46"/>
    </row>
    <row r="282" spans="1:31">
      <c r="A282" s="46"/>
      <c r="B282" s="46"/>
      <c r="C282" s="46"/>
      <c r="D282" s="46"/>
      <c r="E282" s="46"/>
      <c r="F282" s="46"/>
      <c r="G282" s="61"/>
      <c r="H282" s="46"/>
      <c r="I282" s="46"/>
      <c r="J282" s="46"/>
      <c r="K282" s="46"/>
      <c r="L282" s="46"/>
      <c r="M282" s="46"/>
      <c r="N282" s="46"/>
      <c r="O282" s="46"/>
      <c r="P282" s="46"/>
      <c r="Q282" s="46"/>
      <c r="R282" s="46"/>
      <c r="S282" s="46"/>
      <c r="T282" s="46"/>
      <c r="U282" s="46"/>
      <c r="V282" s="46"/>
      <c r="W282" s="46"/>
      <c r="X282" s="46"/>
      <c r="Y282" s="46"/>
      <c r="Z282" s="46"/>
      <c r="AA282" s="46"/>
      <c r="AB282" s="46"/>
      <c r="AC282" s="46"/>
      <c r="AD282" s="46"/>
      <c r="AE282" s="46"/>
    </row>
    <row r="283" spans="1:31">
      <c r="A283" s="46"/>
      <c r="B283" s="46"/>
      <c r="C283" s="46"/>
      <c r="D283" s="46"/>
      <c r="E283" s="46"/>
      <c r="F283" s="46"/>
      <c r="G283" s="61"/>
      <c r="H283" s="46"/>
      <c r="I283" s="46"/>
      <c r="J283" s="46"/>
      <c r="K283" s="46"/>
      <c r="L283" s="46"/>
      <c r="M283" s="46"/>
      <c r="N283" s="46"/>
      <c r="O283" s="46"/>
      <c r="P283" s="46"/>
      <c r="Q283" s="46"/>
      <c r="R283" s="46"/>
      <c r="S283" s="46"/>
      <c r="T283" s="46"/>
      <c r="U283" s="46"/>
      <c r="V283" s="46"/>
      <c r="W283" s="46"/>
      <c r="X283" s="46"/>
      <c r="Y283" s="46"/>
      <c r="Z283" s="46"/>
      <c r="AA283" s="46"/>
      <c r="AB283" s="46"/>
      <c r="AC283" s="46"/>
      <c r="AD283" s="46"/>
      <c r="AE283" s="46"/>
    </row>
    <row r="284" spans="1:31">
      <c r="A284" s="46"/>
      <c r="B284" s="46"/>
      <c r="C284" s="46"/>
      <c r="D284" s="46"/>
      <c r="E284" s="46"/>
      <c r="F284" s="46"/>
      <c r="G284" s="61"/>
      <c r="H284" s="46"/>
      <c r="I284" s="46"/>
      <c r="J284" s="46"/>
      <c r="K284" s="46"/>
      <c r="L284" s="46"/>
      <c r="M284" s="46"/>
      <c r="N284" s="46"/>
      <c r="O284" s="46"/>
      <c r="P284" s="46"/>
      <c r="Q284" s="46"/>
      <c r="R284" s="46"/>
      <c r="S284" s="46"/>
      <c r="T284" s="46"/>
      <c r="U284" s="46"/>
      <c r="V284" s="46"/>
      <c r="W284" s="46"/>
      <c r="X284" s="46"/>
      <c r="Y284" s="46"/>
      <c r="Z284" s="46"/>
      <c r="AA284" s="46"/>
      <c r="AB284" s="46"/>
      <c r="AC284" s="46"/>
      <c r="AD284" s="46"/>
      <c r="AE284" s="46"/>
    </row>
    <row r="285" spans="1:31">
      <c r="A285" s="46"/>
      <c r="B285" s="46"/>
      <c r="C285" s="46"/>
      <c r="D285" s="46"/>
      <c r="E285" s="46"/>
      <c r="F285" s="46"/>
      <c r="G285" s="61"/>
      <c r="H285" s="46"/>
      <c r="I285" s="46"/>
      <c r="J285" s="46"/>
      <c r="K285" s="46"/>
      <c r="L285" s="46"/>
      <c r="M285" s="46"/>
      <c r="N285" s="46"/>
      <c r="O285" s="46"/>
      <c r="P285" s="46"/>
      <c r="Q285" s="46"/>
      <c r="R285" s="46"/>
      <c r="S285" s="46"/>
      <c r="T285" s="46"/>
      <c r="U285" s="46"/>
      <c r="V285" s="46"/>
      <c r="W285" s="46"/>
      <c r="X285" s="46"/>
      <c r="Y285" s="46"/>
      <c r="Z285" s="46"/>
      <c r="AA285" s="46"/>
      <c r="AB285" s="46"/>
      <c r="AC285" s="46"/>
      <c r="AD285" s="46"/>
      <c r="AE285" s="46"/>
    </row>
    <row r="286" spans="1:31">
      <c r="A286" s="46"/>
      <c r="B286" s="46"/>
      <c r="C286" s="46"/>
      <c r="D286" s="46"/>
      <c r="E286" s="46"/>
      <c r="F286" s="46"/>
      <c r="G286" s="61"/>
      <c r="H286" s="46"/>
      <c r="I286" s="46"/>
      <c r="J286" s="46"/>
      <c r="K286" s="46"/>
      <c r="L286" s="46"/>
      <c r="M286" s="46"/>
      <c r="N286" s="46"/>
      <c r="O286" s="46"/>
      <c r="P286" s="46"/>
      <c r="Q286" s="46"/>
      <c r="R286" s="46"/>
      <c r="S286" s="46"/>
      <c r="T286" s="46"/>
      <c r="U286" s="46"/>
      <c r="V286" s="46"/>
      <c r="W286" s="46"/>
      <c r="X286" s="46"/>
      <c r="Y286" s="46"/>
      <c r="Z286" s="46"/>
      <c r="AA286" s="46"/>
      <c r="AB286" s="46"/>
      <c r="AC286" s="46"/>
      <c r="AD286" s="46"/>
      <c r="AE286" s="46"/>
    </row>
    <row r="287" spans="1:31">
      <c r="A287" s="46"/>
      <c r="B287" s="46"/>
      <c r="C287" s="46"/>
      <c r="D287" s="46"/>
      <c r="E287" s="46"/>
      <c r="F287" s="46"/>
      <c r="G287" s="46"/>
      <c r="H287" s="46"/>
      <c r="I287" s="46"/>
      <c r="J287" s="46"/>
      <c r="K287" s="46"/>
      <c r="L287" s="46"/>
      <c r="M287" s="46"/>
      <c r="N287" s="46"/>
      <c r="O287" s="46"/>
      <c r="P287" s="46"/>
      <c r="Q287" s="46"/>
      <c r="R287" s="46"/>
      <c r="S287" s="46"/>
      <c r="T287" s="46"/>
      <c r="U287" s="46"/>
      <c r="V287" s="46"/>
      <c r="W287" s="46"/>
      <c r="X287" s="46"/>
      <c r="Y287" s="46"/>
      <c r="Z287" s="46"/>
      <c r="AA287" s="46"/>
      <c r="AB287" s="46"/>
      <c r="AC287" s="46"/>
      <c r="AD287" s="46"/>
      <c r="AE287" s="46"/>
    </row>
    <row r="288" spans="1:31">
      <c r="A288" s="46"/>
      <c r="B288" s="46"/>
      <c r="C288" s="46"/>
      <c r="D288" s="46"/>
      <c r="E288" s="46"/>
      <c r="F288" s="46"/>
      <c r="G288" s="46"/>
      <c r="H288" s="46"/>
      <c r="I288" s="46"/>
      <c r="J288" s="46"/>
      <c r="K288" s="46"/>
      <c r="L288" s="46"/>
      <c r="M288" s="46"/>
      <c r="N288" s="46"/>
      <c r="O288" s="46"/>
      <c r="P288" s="46"/>
      <c r="Q288" s="46"/>
      <c r="R288" s="46"/>
      <c r="S288" s="46"/>
      <c r="T288" s="46"/>
      <c r="U288" s="46"/>
      <c r="V288" s="46"/>
      <c r="W288" s="46"/>
      <c r="X288" s="46"/>
      <c r="Y288" s="46"/>
      <c r="Z288" s="46"/>
      <c r="AA288" s="46"/>
      <c r="AB288" s="46"/>
      <c r="AC288" s="46"/>
      <c r="AD288" s="46"/>
      <c r="AE288" s="46"/>
    </row>
    <row r="289" spans="1:31">
      <c r="A289" s="46"/>
      <c r="B289" s="46"/>
      <c r="C289" s="46"/>
      <c r="D289" s="46"/>
      <c r="E289" s="46"/>
      <c r="F289" s="46"/>
      <c r="G289" s="46"/>
      <c r="H289" s="46"/>
      <c r="I289" s="46"/>
      <c r="J289" s="46"/>
      <c r="K289" s="46"/>
      <c r="L289" s="46"/>
      <c r="M289" s="46"/>
      <c r="N289" s="46"/>
      <c r="O289" s="46"/>
      <c r="P289" s="46"/>
      <c r="Q289" s="46"/>
      <c r="R289" s="46"/>
      <c r="S289" s="46"/>
      <c r="T289" s="46"/>
      <c r="U289" s="46"/>
      <c r="V289" s="46"/>
      <c r="W289" s="46"/>
      <c r="X289" s="46"/>
      <c r="Y289" s="46"/>
      <c r="Z289" s="46"/>
      <c r="AA289" s="46"/>
      <c r="AB289" s="46"/>
      <c r="AC289" s="46"/>
      <c r="AD289" s="46"/>
      <c r="AE289" s="46"/>
    </row>
    <row r="290" spans="1:31">
      <c r="A290" s="46"/>
      <c r="B290" s="46"/>
      <c r="C290" s="46"/>
      <c r="D290" s="46"/>
      <c r="E290" s="46"/>
      <c r="F290" s="46"/>
      <c r="G290" s="46"/>
      <c r="H290" s="46"/>
      <c r="I290" s="46"/>
      <c r="J290" s="46"/>
      <c r="K290" s="46"/>
      <c r="L290" s="46"/>
      <c r="M290" s="46"/>
      <c r="N290" s="46"/>
      <c r="O290" s="46"/>
      <c r="P290" s="46"/>
      <c r="Q290" s="46"/>
      <c r="R290" s="46"/>
      <c r="S290" s="46"/>
      <c r="T290" s="46"/>
      <c r="U290" s="46"/>
      <c r="V290" s="46"/>
      <c r="W290" s="46"/>
      <c r="X290" s="46"/>
      <c r="Y290" s="46"/>
      <c r="Z290" s="46"/>
      <c r="AA290" s="46"/>
      <c r="AB290" s="46"/>
      <c r="AC290" s="46"/>
      <c r="AD290" s="46"/>
      <c r="AE290" s="46"/>
    </row>
    <row r="291" spans="1:31">
      <c r="A291" s="46"/>
      <c r="B291" s="46"/>
      <c r="C291" s="46"/>
      <c r="D291" s="46"/>
      <c r="E291" s="46"/>
      <c r="F291" s="46"/>
      <c r="G291" s="46"/>
      <c r="H291" s="46"/>
      <c r="I291" s="46"/>
      <c r="J291" s="46"/>
      <c r="K291" s="46"/>
      <c r="L291" s="46"/>
      <c r="M291" s="46"/>
      <c r="N291" s="46"/>
      <c r="O291" s="46"/>
      <c r="P291" s="46"/>
      <c r="Q291" s="46"/>
      <c r="R291" s="46"/>
      <c r="S291" s="46"/>
      <c r="T291" s="46"/>
      <c r="U291" s="46"/>
      <c r="V291" s="46"/>
      <c r="W291" s="46"/>
      <c r="X291" s="46"/>
      <c r="Y291" s="46"/>
      <c r="Z291" s="46"/>
      <c r="AA291" s="46"/>
      <c r="AB291" s="46"/>
      <c r="AC291" s="46"/>
      <c r="AD291" s="46"/>
      <c r="AE291" s="46"/>
    </row>
    <row r="292" spans="1:31">
      <c r="A292" s="46"/>
      <c r="B292" s="46"/>
      <c r="C292" s="46"/>
      <c r="D292" s="46"/>
      <c r="E292" s="46"/>
      <c r="F292" s="46"/>
      <c r="G292" s="46"/>
      <c r="H292" s="46"/>
      <c r="I292" s="46"/>
      <c r="J292" s="46"/>
      <c r="K292" s="46"/>
      <c r="L292" s="46"/>
      <c r="M292" s="46"/>
      <c r="N292" s="46"/>
      <c r="O292" s="46"/>
      <c r="P292" s="46"/>
      <c r="Q292" s="46"/>
      <c r="R292" s="46"/>
      <c r="S292" s="46"/>
      <c r="T292" s="46"/>
      <c r="U292" s="46"/>
      <c r="V292" s="46"/>
      <c r="W292" s="46"/>
      <c r="X292" s="46"/>
      <c r="Y292" s="46"/>
      <c r="Z292" s="46"/>
      <c r="AA292" s="46"/>
      <c r="AB292" s="46"/>
      <c r="AC292" s="46"/>
      <c r="AD292" s="46"/>
      <c r="AE292" s="46"/>
    </row>
    <row r="293" spans="1:31">
      <c r="A293" s="46"/>
      <c r="B293" s="46"/>
      <c r="C293" s="46"/>
      <c r="D293" s="46"/>
      <c r="E293" s="46"/>
      <c r="F293" s="46"/>
      <c r="G293" s="46"/>
      <c r="H293" s="46"/>
      <c r="I293" s="46"/>
      <c r="J293" s="46"/>
      <c r="K293" s="46"/>
      <c r="L293" s="46"/>
      <c r="M293" s="46"/>
      <c r="N293" s="46"/>
      <c r="O293" s="46"/>
      <c r="P293" s="46"/>
      <c r="Q293" s="46"/>
      <c r="R293" s="46"/>
      <c r="S293" s="46"/>
      <c r="T293" s="46"/>
      <c r="U293" s="46"/>
      <c r="V293" s="46"/>
      <c r="W293" s="46"/>
      <c r="X293" s="46"/>
      <c r="Y293" s="46"/>
      <c r="Z293" s="46"/>
      <c r="AA293" s="46"/>
      <c r="AB293" s="46"/>
      <c r="AC293" s="46"/>
      <c r="AD293" s="46"/>
      <c r="AE293" s="46"/>
    </row>
    <row r="294" spans="1:31">
      <c r="A294" s="46"/>
      <c r="B294" s="46"/>
      <c r="C294" s="46"/>
      <c r="D294" s="46"/>
      <c r="E294" s="46"/>
      <c r="F294" s="46"/>
      <c r="G294" s="46"/>
      <c r="H294" s="46"/>
      <c r="I294" s="46"/>
      <c r="J294" s="46"/>
      <c r="K294" s="46"/>
      <c r="L294" s="46"/>
      <c r="M294" s="46"/>
      <c r="N294" s="46"/>
      <c r="O294" s="46"/>
      <c r="P294" s="46"/>
      <c r="Q294" s="46"/>
      <c r="R294" s="46"/>
      <c r="S294" s="46"/>
      <c r="T294" s="46"/>
      <c r="U294" s="46"/>
      <c r="V294" s="46"/>
      <c r="W294" s="46"/>
      <c r="X294" s="46"/>
      <c r="Y294" s="46"/>
      <c r="Z294" s="46"/>
      <c r="AA294" s="46"/>
      <c r="AB294" s="46"/>
      <c r="AC294" s="46"/>
      <c r="AD294" s="46"/>
      <c r="AE294" s="46"/>
    </row>
    <row r="295" spans="1:31">
      <c r="A295" s="46"/>
      <c r="B295" s="46"/>
      <c r="C295" s="46"/>
      <c r="D295" s="46"/>
      <c r="E295" s="46"/>
      <c r="F295" s="46"/>
      <c r="G295" s="46"/>
      <c r="H295" s="46"/>
      <c r="I295" s="46"/>
      <c r="J295" s="46"/>
      <c r="K295" s="46"/>
      <c r="L295" s="46"/>
      <c r="M295" s="46"/>
      <c r="N295" s="46"/>
      <c r="O295" s="46"/>
      <c r="P295" s="46"/>
      <c r="Q295" s="46"/>
      <c r="R295" s="46"/>
      <c r="S295" s="46"/>
      <c r="T295" s="46"/>
      <c r="U295" s="46"/>
      <c r="V295" s="46"/>
      <c r="W295" s="46"/>
      <c r="X295" s="46"/>
      <c r="Y295" s="46"/>
      <c r="Z295" s="46"/>
      <c r="AA295" s="46"/>
      <c r="AB295" s="46"/>
      <c r="AC295" s="46"/>
      <c r="AD295" s="46"/>
      <c r="AE295" s="46"/>
    </row>
    <row r="296" spans="1:31">
      <c r="A296" s="46"/>
      <c r="B296" s="46"/>
      <c r="C296" s="46"/>
      <c r="D296" s="46"/>
      <c r="E296" s="46"/>
      <c r="F296" s="46"/>
      <c r="G296" s="46"/>
      <c r="H296" s="46"/>
      <c r="I296" s="46"/>
      <c r="J296" s="46"/>
      <c r="K296" s="46"/>
      <c r="L296" s="46"/>
      <c r="M296" s="46"/>
      <c r="N296" s="46"/>
      <c r="O296" s="46"/>
      <c r="P296" s="46"/>
      <c r="Q296" s="46"/>
      <c r="R296" s="46"/>
      <c r="S296" s="46"/>
      <c r="T296" s="46"/>
      <c r="U296" s="46"/>
      <c r="V296" s="46"/>
      <c r="W296" s="46"/>
      <c r="X296" s="46"/>
      <c r="Y296" s="46"/>
      <c r="Z296" s="46"/>
      <c r="AA296" s="46"/>
      <c r="AB296" s="46"/>
      <c r="AC296" s="46"/>
      <c r="AD296" s="46"/>
      <c r="AE296" s="46"/>
    </row>
    <row r="297" spans="1:31">
      <c r="A297" s="46"/>
      <c r="B297" s="46"/>
      <c r="C297" s="46"/>
      <c r="D297" s="46"/>
      <c r="E297" s="46"/>
      <c r="F297" s="46"/>
      <c r="G297" s="46"/>
      <c r="H297" s="46"/>
      <c r="I297" s="46"/>
      <c r="J297" s="46"/>
      <c r="K297" s="46"/>
      <c r="L297" s="46"/>
      <c r="M297" s="46"/>
      <c r="N297" s="46"/>
      <c r="O297" s="46"/>
      <c r="P297" s="46"/>
      <c r="Q297" s="46"/>
      <c r="R297" s="46"/>
      <c r="S297" s="46"/>
      <c r="T297" s="46"/>
      <c r="U297" s="46"/>
      <c r="V297" s="46"/>
      <c r="W297" s="46"/>
      <c r="X297" s="46"/>
      <c r="Y297" s="46"/>
      <c r="Z297" s="46"/>
      <c r="AA297" s="46"/>
      <c r="AB297" s="46"/>
      <c r="AC297" s="46"/>
      <c r="AD297" s="46"/>
      <c r="AE297" s="46"/>
    </row>
    <row r="298" spans="1:31">
      <c r="A298" s="46"/>
      <c r="B298" s="46"/>
      <c r="C298" s="46"/>
      <c r="D298" s="46"/>
      <c r="E298" s="46"/>
      <c r="F298" s="46"/>
      <c r="G298" s="46"/>
      <c r="H298" s="46"/>
      <c r="I298" s="46"/>
      <c r="J298" s="46"/>
      <c r="K298" s="46"/>
      <c r="L298" s="46"/>
      <c r="M298" s="46"/>
      <c r="N298" s="46"/>
      <c r="O298" s="46"/>
      <c r="P298" s="46"/>
      <c r="Q298" s="46"/>
      <c r="R298" s="46"/>
      <c r="S298" s="46"/>
      <c r="T298" s="46"/>
      <c r="U298" s="46"/>
      <c r="V298" s="46"/>
      <c r="W298" s="46"/>
      <c r="X298" s="46"/>
      <c r="Y298" s="46"/>
      <c r="Z298" s="46"/>
      <c r="AA298" s="46"/>
      <c r="AB298" s="46"/>
      <c r="AC298" s="46"/>
      <c r="AD298" s="46"/>
      <c r="AE298" s="46"/>
    </row>
    <row r="299" spans="1:31">
      <c r="A299" s="46"/>
      <c r="B299" s="46"/>
      <c r="C299" s="46"/>
      <c r="D299" s="46"/>
      <c r="E299" s="46"/>
      <c r="F299" s="46"/>
      <c r="G299" s="46"/>
      <c r="H299" s="46"/>
      <c r="I299" s="46"/>
      <c r="J299" s="46"/>
      <c r="K299" s="46"/>
      <c r="L299" s="46"/>
      <c r="M299" s="46"/>
      <c r="N299" s="46"/>
      <c r="O299" s="46"/>
      <c r="P299" s="46"/>
      <c r="Q299" s="46"/>
      <c r="R299" s="46"/>
      <c r="S299" s="46"/>
      <c r="T299" s="46"/>
      <c r="U299" s="46"/>
      <c r="V299" s="46"/>
      <c r="W299" s="46"/>
      <c r="X299" s="46"/>
      <c r="Y299" s="46"/>
      <c r="Z299" s="46"/>
      <c r="AA299" s="46"/>
      <c r="AB299" s="46"/>
      <c r="AC299" s="46"/>
      <c r="AD299" s="46"/>
      <c r="AE299" s="46"/>
    </row>
    <row r="300" spans="1:31">
      <c r="A300" s="46"/>
      <c r="B300" s="46"/>
      <c r="C300" s="46"/>
      <c r="D300" s="46"/>
      <c r="E300" s="46"/>
      <c r="F300" s="46"/>
      <c r="G300" s="46"/>
      <c r="H300" s="46"/>
      <c r="I300" s="46"/>
      <c r="J300" s="46"/>
      <c r="K300" s="46"/>
      <c r="L300" s="46"/>
      <c r="M300" s="46"/>
      <c r="N300" s="46"/>
      <c r="O300" s="46"/>
      <c r="P300" s="46"/>
      <c r="Q300" s="46"/>
      <c r="R300" s="46"/>
      <c r="S300" s="46"/>
      <c r="T300" s="46"/>
      <c r="U300" s="46"/>
      <c r="V300" s="46"/>
      <c r="W300" s="46"/>
      <c r="X300" s="46"/>
      <c r="Y300" s="46"/>
      <c r="Z300" s="46"/>
      <c r="AA300" s="46"/>
      <c r="AB300" s="46"/>
      <c r="AC300" s="46"/>
      <c r="AD300" s="46"/>
      <c r="AE300" s="46"/>
    </row>
    <row r="301" spans="1:31">
      <c r="A301" s="46"/>
      <c r="B301" s="46"/>
      <c r="C301" s="46"/>
      <c r="D301" s="46"/>
      <c r="E301" s="46"/>
      <c r="F301" s="46"/>
      <c r="G301" s="46"/>
      <c r="H301" s="46"/>
      <c r="I301" s="46"/>
      <c r="J301" s="46"/>
      <c r="K301" s="46"/>
      <c r="L301" s="46"/>
      <c r="M301" s="46"/>
      <c r="N301" s="46"/>
      <c r="O301" s="46"/>
      <c r="P301" s="46"/>
      <c r="Q301" s="46"/>
      <c r="R301" s="46"/>
      <c r="S301" s="46"/>
      <c r="T301" s="46"/>
      <c r="U301" s="46"/>
      <c r="V301" s="46"/>
      <c r="W301" s="46"/>
      <c r="X301" s="46"/>
      <c r="Y301" s="46"/>
      <c r="Z301" s="46"/>
      <c r="AA301" s="46"/>
      <c r="AB301" s="46"/>
      <c r="AC301" s="46"/>
      <c r="AD301" s="46"/>
      <c r="AE301" s="46"/>
    </row>
    <row r="302" spans="1:31">
      <c r="A302" s="46"/>
      <c r="B302" s="46"/>
      <c r="C302" s="46"/>
      <c r="D302" s="46"/>
      <c r="E302" s="46"/>
      <c r="F302" s="46"/>
      <c r="G302" s="46"/>
      <c r="H302" s="46"/>
      <c r="I302" s="46"/>
      <c r="J302" s="46"/>
      <c r="K302" s="46"/>
      <c r="L302" s="46"/>
      <c r="M302" s="46"/>
      <c r="N302" s="46"/>
      <c r="O302" s="46"/>
      <c r="P302" s="46"/>
      <c r="Q302" s="46"/>
      <c r="R302" s="46"/>
      <c r="S302" s="46"/>
      <c r="T302" s="46"/>
      <c r="U302" s="46"/>
      <c r="V302" s="46"/>
      <c r="W302" s="46"/>
      <c r="X302" s="46"/>
      <c r="Y302" s="46"/>
      <c r="Z302" s="46"/>
      <c r="AA302" s="46"/>
      <c r="AB302" s="46"/>
      <c r="AC302" s="46"/>
      <c r="AD302" s="46"/>
      <c r="AE302" s="46"/>
    </row>
    <row r="303" spans="1:31">
      <c r="A303" s="46"/>
      <c r="B303" s="46"/>
      <c r="C303" s="46"/>
      <c r="D303" s="46"/>
      <c r="E303" s="46"/>
      <c r="F303" s="46"/>
      <c r="G303" s="46"/>
      <c r="H303" s="46"/>
      <c r="I303" s="46"/>
      <c r="J303" s="46"/>
      <c r="K303" s="46"/>
      <c r="L303" s="46"/>
      <c r="M303" s="46"/>
      <c r="N303" s="46"/>
      <c r="O303" s="46"/>
      <c r="P303" s="46"/>
      <c r="Q303" s="46"/>
      <c r="R303" s="46"/>
      <c r="S303" s="46"/>
      <c r="T303" s="46"/>
      <c r="U303" s="46"/>
      <c r="V303" s="46"/>
      <c r="W303" s="46"/>
      <c r="X303" s="46"/>
      <c r="Y303" s="46"/>
      <c r="Z303" s="46"/>
      <c r="AA303" s="46"/>
      <c r="AB303" s="46"/>
      <c r="AC303" s="46"/>
      <c r="AD303" s="46"/>
      <c r="AE303" s="46"/>
    </row>
    <row r="304" spans="1:31">
      <c r="A304" s="46"/>
      <c r="B304" s="46"/>
      <c r="C304" s="46"/>
      <c r="D304" s="46"/>
      <c r="E304" s="46"/>
      <c r="F304" s="46"/>
      <c r="G304" s="46"/>
      <c r="H304" s="46"/>
      <c r="I304" s="46"/>
      <c r="J304" s="46"/>
      <c r="K304" s="46"/>
      <c r="L304" s="46"/>
      <c r="M304" s="46"/>
      <c r="N304" s="46"/>
      <c r="O304" s="46"/>
      <c r="P304" s="46"/>
      <c r="Q304" s="46"/>
      <c r="R304" s="46"/>
      <c r="S304" s="46"/>
      <c r="T304" s="46"/>
      <c r="U304" s="46"/>
      <c r="V304" s="46"/>
      <c r="W304" s="46"/>
      <c r="X304" s="46"/>
      <c r="Y304" s="46"/>
      <c r="Z304" s="46"/>
      <c r="AA304" s="46"/>
      <c r="AB304" s="46"/>
      <c r="AC304" s="46"/>
      <c r="AD304" s="46"/>
      <c r="AE304" s="46"/>
    </row>
    <row r="305" spans="1:31">
      <c r="A305" s="46"/>
      <c r="B305" s="46"/>
      <c r="C305" s="46"/>
      <c r="D305" s="46"/>
      <c r="E305" s="46"/>
      <c r="F305" s="46"/>
      <c r="G305" s="46"/>
      <c r="H305" s="46"/>
      <c r="I305" s="46"/>
      <c r="J305" s="46"/>
      <c r="K305" s="46"/>
      <c r="L305" s="46"/>
      <c r="M305" s="46"/>
      <c r="N305" s="46"/>
      <c r="O305" s="46"/>
      <c r="P305" s="46"/>
      <c r="Q305" s="46"/>
      <c r="R305" s="46"/>
      <c r="S305" s="46"/>
      <c r="T305" s="46"/>
      <c r="U305" s="46"/>
      <c r="V305" s="46"/>
      <c r="W305" s="46"/>
      <c r="X305" s="46"/>
      <c r="Y305" s="46"/>
      <c r="Z305" s="46"/>
      <c r="AA305" s="46"/>
      <c r="AB305" s="46"/>
      <c r="AC305" s="46"/>
      <c r="AD305" s="46"/>
      <c r="AE305" s="46"/>
    </row>
    <row r="306" spans="1:31">
      <c r="A306" s="46"/>
      <c r="B306" s="46"/>
      <c r="C306" s="46"/>
      <c r="D306" s="46"/>
      <c r="E306" s="46"/>
      <c r="F306" s="46"/>
      <c r="G306" s="46"/>
      <c r="H306" s="46"/>
      <c r="I306" s="46"/>
      <c r="J306" s="46"/>
      <c r="K306" s="46"/>
      <c r="L306" s="46"/>
      <c r="M306" s="46"/>
      <c r="N306" s="46"/>
      <c r="O306" s="46"/>
      <c r="P306" s="46"/>
      <c r="Q306" s="46"/>
      <c r="R306" s="46"/>
      <c r="S306" s="46"/>
      <c r="T306" s="46"/>
      <c r="U306" s="46"/>
      <c r="V306" s="46"/>
      <c r="W306" s="46"/>
      <c r="X306" s="46"/>
      <c r="Y306" s="46"/>
      <c r="Z306" s="46"/>
      <c r="AA306" s="46"/>
      <c r="AB306" s="46"/>
      <c r="AC306" s="46"/>
      <c r="AD306" s="46"/>
      <c r="AE306" s="46"/>
    </row>
    <row r="307" spans="1:31">
      <c r="A307" s="46"/>
      <c r="B307" s="46"/>
      <c r="C307" s="46"/>
      <c r="D307" s="46"/>
      <c r="E307" s="46"/>
      <c r="F307" s="46"/>
      <c r="G307" s="46"/>
      <c r="H307" s="46"/>
      <c r="I307" s="46"/>
      <c r="J307" s="46"/>
      <c r="K307" s="46"/>
      <c r="L307" s="46"/>
      <c r="M307" s="46"/>
      <c r="N307" s="46"/>
      <c r="O307" s="46"/>
      <c r="P307" s="46"/>
      <c r="Q307" s="46"/>
      <c r="R307" s="46"/>
      <c r="S307" s="46"/>
      <c r="T307" s="46"/>
      <c r="U307" s="46"/>
      <c r="V307" s="46"/>
      <c r="W307" s="46"/>
      <c r="X307" s="46"/>
      <c r="Y307" s="46"/>
      <c r="Z307" s="46"/>
      <c r="AA307" s="46"/>
      <c r="AB307" s="46"/>
      <c r="AC307" s="46"/>
      <c r="AD307" s="46"/>
      <c r="AE307" s="46"/>
    </row>
    <row r="308" spans="1:31">
      <c r="A308" s="46"/>
      <c r="B308" s="46"/>
      <c r="C308" s="46"/>
      <c r="D308" s="46"/>
      <c r="E308" s="46"/>
      <c r="F308" s="46"/>
      <c r="G308" s="46"/>
      <c r="H308" s="46"/>
      <c r="I308" s="46"/>
      <c r="J308" s="46"/>
      <c r="K308" s="46"/>
      <c r="L308" s="46"/>
      <c r="M308" s="46"/>
      <c r="N308" s="46"/>
      <c r="O308" s="46"/>
      <c r="P308" s="46"/>
      <c r="Q308" s="46"/>
      <c r="R308" s="46"/>
      <c r="S308" s="46"/>
      <c r="T308" s="46"/>
      <c r="U308" s="46"/>
      <c r="V308" s="46"/>
      <c r="W308" s="46"/>
      <c r="X308" s="46"/>
      <c r="Y308" s="46"/>
      <c r="Z308" s="46"/>
      <c r="AA308" s="46"/>
      <c r="AB308" s="46"/>
      <c r="AC308" s="46"/>
      <c r="AD308" s="46"/>
      <c r="AE308" s="46"/>
    </row>
    <row r="309" spans="1:31">
      <c r="A309" s="46"/>
      <c r="B309" s="46"/>
      <c r="C309" s="46"/>
      <c r="D309" s="46"/>
      <c r="E309" s="46"/>
      <c r="F309" s="46"/>
      <c r="G309" s="46"/>
      <c r="H309" s="46"/>
      <c r="I309" s="46"/>
      <c r="J309" s="46"/>
      <c r="K309" s="46"/>
      <c r="L309" s="46"/>
      <c r="M309" s="46"/>
      <c r="N309" s="46"/>
      <c r="O309" s="46"/>
      <c r="P309" s="46"/>
      <c r="Q309" s="46"/>
      <c r="R309" s="46"/>
      <c r="S309" s="46"/>
      <c r="T309" s="46"/>
      <c r="U309" s="46"/>
      <c r="V309" s="46"/>
      <c r="W309" s="46"/>
      <c r="X309" s="46"/>
      <c r="Y309" s="46"/>
      <c r="Z309" s="46"/>
      <c r="AA309" s="46"/>
      <c r="AB309" s="46"/>
      <c r="AC309" s="46"/>
      <c r="AD309" s="46"/>
      <c r="AE309" s="46"/>
    </row>
    <row r="310" spans="1:31">
      <c r="A310" s="46"/>
      <c r="B310" s="46"/>
      <c r="C310" s="46"/>
      <c r="D310" s="46"/>
      <c r="E310" s="46"/>
      <c r="F310" s="46"/>
      <c r="G310" s="46"/>
      <c r="H310" s="46"/>
      <c r="I310" s="46"/>
      <c r="J310" s="46"/>
      <c r="K310" s="46"/>
      <c r="L310" s="46"/>
      <c r="M310" s="46"/>
      <c r="N310" s="46"/>
      <c r="O310" s="46"/>
      <c r="P310" s="46"/>
      <c r="Q310" s="46"/>
      <c r="R310" s="46"/>
      <c r="S310" s="46"/>
      <c r="T310" s="46"/>
      <c r="U310" s="46"/>
      <c r="V310" s="46"/>
      <c r="W310" s="46"/>
      <c r="X310" s="46"/>
      <c r="Y310" s="46"/>
      <c r="Z310" s="46"/>
      <c r="AA310" s="46"/>
      <c r="AB310" s="46"/>
      <c r="AC310" s="46"/>
      <c r="AD310" s="46"/>
      <c r="AE310" s="46"/>
    </row>
    <row r="311" spans="1:31">
      <c r="A311" s="46"/>
      <c r="B311" s="46"/>
      <c r="C311" s="46"/>
      <c r="D311" s="46"/>
      <c r="E311" s="46"/>
      <c r="F311" s="46"/>
      <c r="G311" s="46"/>
      <c r="H311" s="46"/>
      <c r="I311" s="46"/>
      <c r="J311" s="46"/>
      <c r="K311" s="46"/>
      <c r="L311" s="46"/>
      <c r="M311" s="46"/>
      <c r="N311" s="46"/>
      <c r="O311" s="46"/>
      <c r="P311" s="46"/>
      <c r="Q311" s="46"/>
      <c r="R311" s="46"/>
      <c r="S311" s="46"/>
      <c r="T311" s="46"/>
      <c r="U311" s="46"/>
      <c r="V311" s="46"/>
      <c r="W311" s="46"/>
      <c r="X311" s="46"/>
      <c r="Y311" s="46"/>
      <c r="Z311" s="46"/>
      <c r="AA311" s="46"/>
      <c r="AB311" s="46"/>
      <c r="AC311" s="46"/>
      <c r="AD311" s="46"/>
      <c r="AE311" s="46"/>
    </row>
    <row r="312" spans="1:31">
      <c r="A312" s="46"/>
      <c r="B312" s="46"/>
      <c r="C312" s="46"/>
      <c r="D312" s="46"/>
      <c r="E312" s="46"/>
      <c r="F312" s="46"/>
      <c r="G312" s="46"/>
      <c r="H312" s="46"/>
      <c r="I312" s="46"/>
      <c r="J312" s="46"/>
      <c r="K312" s="46"/>
      <c r="L312" s="46"/>
      <c r="M312" s="46"/>
      <c r="N312" s="46"/>
      <c r="O312" s="46"/>
      <c r="P312" s="46"/>
      <c r="Q312" s="46"/>
      <c r="R312" s="46"/>
      <c r="S312" s="46"/>
      <c r="T312" s="46"/>
      <c r="U312" s="46"/>
      <c r="V312" s="46"/>
      <c r="W312" s="46"/>
      <c r="X312" s="46"/>
      <c r="Y312" s="46"/>
      <c r="Z312" s="46"/>
      <c r="AA312" s="46"/>
      <c r="AB312" s="46"/>
      <c r="AC312" s="46"/>
      <c r="AD312" s="46"/>
      <c r="AE312" s="46"/>
    </row>
    <row r="313" spans="1:31">
      <c r="A313" s="46"/>
      <c r="B313" s="46"/>
      <c r="C313" s="46"/>
      <c r="D313" s="46"/>
      <c r="E313" s="46"/>
      <c r="F313" s="46"/>
      <c r="G313" s="46"/>
      <c r="H313" s="46"/>
      <c r="I313" s="46"/>
      <c r="J313" s="46"/>
      <c r="K313" s="46"/>
      <c r="L313" s="46"/>
      <c r="M313" s="46"/>
      <c r="N313" s="46"/>
      <c r="O313" s="46"/>
      <c r="P313" s="46"/>
      <c r="Q313" s="46"/>
      <c r="R313" s="46"/>
      <c r="S313" s="46"/>
      <c r="T313" s="46"/>
      <c r="U313" s="46"/>
      <c r="V313" s="46"/>
      <c r="W313" s="46"/>
      <c r="X313" s="46"/>
      <c r="Y313" s="46"/>
      <c r="Z313" s="46"/>
      <c r="AA313" s="46"/>
      <c r="AB313" s="46"/>
      <c r="AC313" s="46"/>
      <c r="AD313" s="46"/>
      <c r="AE313" s="46"/>
    </row>
    <row r="314" spans="1:31">
      <c r="A314" s="46"/>
      <c r="B314" s="46"/>
      <c r="C314" s="46"/>
      <c r="D314" s="46"/>
      <c r="E314" s="46"/>
      <c r="F314" s="46"/>
      <c r="G314" s="46"/>
      <c r="H314" s="46"/>
      <c r="I314" s="46"/>
      <c r="J314" s="46"/>
      <c r="K314" s="46"/>
      <c r="L314" s="46"/>
      <c r="M314" s="46"/>
      <c r="N314" s="46"/>
      <c r="O314" s="46"/>
      <c r="P314" s="46"/>
      <c r="Q314" s="46"/>
      <c r="R314" s="46"/>
      <c r="S314" s="46"/>
      <c r="T314" s="46"/>
      <c r="U314" s="46"/>
      <c r="V314" s="46"/>
      <c r="W314" s="46"/>
      <c r="X314" s="46"/>
      <c r="Y314" s="46"/>
      <c r="Z314" s="46"/>
      <c r="AA314" s="46"/>
      <c r="AB314" s="46"/>
      <c r="AC314" s="46"/>
      <c r="AD314" s="46"/>
      <c r="AE314" s="46"/>
    </row>
    <row r="315" spans="1:31">
      <c r="A315" s="46"/>
      <c r="B315" s="46"/>
      <c r="C315" s="46"/>
      <c r="D315" s="46"/>
      <c r="E315" s="46"/>
      <c r="F315" s="46"/>
      <c r="G315" s="46"/>
      <c r="H315" s="46"/>
      <c r="I315" s="46"/>
      <c r="J315" s="46"/>
      <c r="K315" s="46"/>
      <c r="L315" s="46"/>
      <c r="M315" s="46"/>
      <c r="N315" s="46"/>
      <c r="O315" s="46"/>
      <c r="P315" s="46"/>
      <c r="Q315" s="46"/>
      <c r="R315" s="46"/>
      <c r="S315" s="46"/>
      <c r="T315" s="46"/>
      <c r="U315" s="46"/>
      <c r="V315" s="46"/>
      <c r="W315" s="46"/>
      <c r="X315" s="46"/>
      <c r="Y315" s="46"/>
      <c r="Z315" s="46"/>
      <c r="AA315" s="46"/>
      <c r="AB315" s="46"/>
      <c r="AC315" s="46"/>
      <c r="AD315" s="46"/>
      <c r="AE315" s="46"/>
    </row>
    <row r="316" spans="1:31">
      <c r="A316" s="46"/>
      <c r="B316" s="46"/>
      <c r="C316" s="46"/>
      <c r="D316" s="46"/>
      <c r="E316" s="46"/>
      <c r="F316" s="46"/>
      <c r="G316" s="46"/>
      <c r="H316" s="46"/>
      <c r="I316" s="46"/>
      <c r="J316" s="46"/>
      <c r="K316" s="46"/>
      <c r="L316" s="46"/>
      <c r="M316" s="46"/>
      <c r="N316" s="46"/>
      <c r="O316" s="46"/>
      <c r="P316" s="46"/>
      <c r="Q316" s="46"/>
      <c r="R316" s="46"/>
      <c r="S316" s="46"/>
      <c r="T316" s="46"/>
      <c r="U316" s="46"/>
      <c r="V316" s="46"/>
      <c r="W316" s="46"/>
      <c r="X316" s="46"/>
      <c r="Y316" s="46"/>
      <c r="Z316" s="46"/>
      <c r="AA316" s="46"/>
      <c r="AB316" s="46"/>
      <c r="AC316" s="46"/>
      <c r="AD316" s="46"/>
      <c r="AE316" s="46"/>
    </row>
  </sheetData>
  <mergeCells count="1">
    <mergeCell ref="B1:I1"/>
  </mergeCells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F210"/>
  <sheetViews>
    <sheetView zoomScale="115" zoomScaleNormal="115" workbookViewId="0">
      <selection activeCell="B19" sqref="B19"/>
    </sheetView>
  </sheetViews>
  <sheetFormatPr defaultColWidth="9" defaultRowHeight="13.5"/>
  <cols>
    <col min="5" max="5" width="26.875" customWidth="1"/>
  </cols>
  <sheetData>
    <row r="1" spans="1:32">
      <c r="A1" s="60"/>
      <c r="B1" s="60" t="s">
        <v>860</v>
      </c>
      <c r="C1" s="60" t="s">
        <v>1930</v>
      </c>
      <c r="D1" s="60" t="s">
        <v>861</v>
      </c>
      <c r="E1" s="60" t="s">
        <v>1931</v>
      </c>
      <c r="F1" s="60" t="s">
        <v>1932</v>
      </c>
      <c r="G1" s="60" t="s">
        <v>1539</v>
      </c>
      <c r="H1" s="60" t="s">
        <v>1933</v>
      </c>
      <c r="I1" s="60" t="s">
        <v>1934</v>
      </c>
      <c r="J1" s="60" t="s">
        <v>1935</v>
      </c>
      <c r="K1" s="60" t="s">
        <v>1936</v>
      </c>
      <c r="L1" s="60" t="s">
        <v>649</v>
      </c>
      <c r="M1" s="60" t="s">
        <v>1937</v>
      </c>
      <c r="N1" s="60" t="s">
        <v>1938</v>
      </c>
      <c r="O1" s="60"/>
      <c r="P1" s="60"/>
      <c r="Q1" s="60"/>
      <c r="R1" s="60"/>
      <c r="S1" s="60"/>
      <c r="T1" s="60"/>
      <c r="U1" s="60"/>
      <c r="V1" s="60"/>
      <c r="W1" s="60"/>
      <c r="X1" s="60"/>
      <c r="Y1" s="60"/>
      <c r="Z1" s="60"/>
      <c r="AA1" s="60"/>
      <c r="AB1" s="60"/>
      <c r="AC1" s="60"/>
      <c r="AD1" s="47"/>
      <c r="AE1" s="47"/>
      <c r="AF1" s="47"/>
    </row>
    <row r="2" ht="48" spans="1:32">
      <c r="A2" s="71" t="s">
        <v>1939</v>
      </c>
      <c r="B2" s="72"/>
      <c r="C2" s="73" t="s">
        <v>1940</v>
      </c>
      <c r="D2" s="60" t="s">
        <v>1941</v>
      </c>
      <c r="E2" s="61" t="s">
        <v>1942</v>
      </c>
      <c r="F2" s="60" t="s">
        <v>886</v>
      </c>
      <c r="G2" s="60"/>
      <c r="H2" s="47" t="s">
        <v>1422</v>
      </c>
      <c r="I2" s="79" t="s">
        <v>1427</v>
      </c>
      <c r="J2" s="79" t="s">
        <v>1427</v>
      </c>
      <c r="K2" s="47" t="s">
        <v>1422</v>
      </c>
      <c r="L2" s="47" t="s">
        <v>1422</v>
      </c>
      <c r="M2" s="93" t="s">
        <v>1943</v>
      </c>
      <c r="N2" s="60" t="s">
        <v>1944</v>
      </c>
      <c r="O2" s="47"/>
      <c r="P2" s="60"/>
      <c r="Q2" s="60"/>
      <c r="R2" s="60"/>
      <c r="S2" s="60"/>
      <c r="T2" s="60"/>
      <c r="U2" s="60"/>
      <c r="V2" s="60"/>
      <c r="W2" s="60"/>
      <c r="X2" s="60"/>
      <c r="Y2" s="60"/>
      <c r="Z2" s="60"/>
      <c r="AA2" s="60"/>
      <c r="AB2" s="60"/>
      <c r="AC2" s="60"/>
      <c r="AD2" s="60"/>
      <c r="AE2" s="60"/>
      <c r="AF2" s="60"/>
    </row>
    <row r="3" ht="48" spans="1:32">
      <c r="A3" s="74"/>
      <c r="C3" s="75" t="s">
        <v>1940</v>
      </c>
      <c r="D3" s="60" t="s">
        <v>1001</v>
      </c>
      <c r="E3" s="61" t="s">
        <v>1945</v>
      </c>
      <c r="F3" s="60" t="s">
        <v>1946</v>
      </c>
      <c r="G3" s="60" t="s">
        <v>1947</v>
      </c>
      <c r="H3" s="47" t="s">
        <v>1422</v>
      </c>
      <c r="I3" s="47" t="s">
        <v>1422</v>
      </c>
      <c r="J3" s="79" t="s">
        <v>1427</v>
      </c>
      <c r="K3" s="47" t="s">
        <v>1422</v>
      </c>
      <c r="L3" s="47" t="s">
        <v>1422</v>
      </c>
      <c r="M3" s="93" t="s">
        <v>560</v>
      </c>
      <c r="N3" s="46" t="s">
        <v>1948</v>
      </c>
      <c r="O3" s="47"/>
      <c r="P3" s="47"/>
      <c r="Q3" s="47"/>
      <c r="R3" s="47"/>
      <c r="S3" s="47"/>
      <c r="T3" s="47"/>
      <c r="U3" s="47"/>
      <c r="V3" s="47"/>
      <c r="W3" s="47"/>
      <c r="X3" s="47"/>
      <c r="Y3" s="47"/>
      <c r="Z3" s="47"/>
      <c r="AA3" s="47"/>
      <c r="AB3" s="47"/>
      <c r="AC3" s="47"/>
      <c r="AD3" s="47"/>
      <c r="AE3" s="47"/>
      <c r="AF3" s="47"/>
    </row>
    <row r="4" ht="84" spans="1:32">
      <c r="A4" s="74"/>
      <c r="B4" s="47"/>
      <c r="C4" s="76"/>
      <c r="D4" s="60" t="s">
        <v>980</v>
      </c>
      <c r="E4" s="61" t="s">
        <v>1949</v>
      </c>
      <c r="F4" s="60" t="s">
        <v>1950</v>
      </c>
      <c r="G4" s="60" t="s">
        <v>1947</v>
      </c>
      <c r="H4" s="47" t="s">
        <v>1422</v>
      </c>
      <c r="I4" s="47" t="s">
        <v>1422</v>
      </c>
      <c r="J4" s="79" t="s">
        <v>1427</v>
      </c>
      <c r="K4" s="47" t="s">
        <v>1422</v>
      </c>
      <c r="L4" s="47" t="s">
        <v>1422</v>
      </c>
      <c r="M4" s="94"/>
      <c r="N4" s="60"/>
      <c r="O4" s="47"/>
      <c r="P4" s="47"/>
      <c r="Q4" s="47"/>
      <c r="R4" s="47"/>
      <c r="S4" s="47"/>
      <c r="T4" s="47"/>
      <c r="U4" s="47"/>
      <c r="V4" s="47"/>
      <c r="W4" s="47"/>
      <c r="X4" s="47"/>
      <c r="Y4" s="47"/>
      <c r="Z4" s="47"/>
      <c r="AA4" s="47"/>
      <c r="AB4" s="47"/>
      <c r="AC4" s="47"/>
      <c r="AD4" s="47"/>
      <c r="AE4" s="47"/>
      <c r="AF4" s="47"/>
    </row>
    <row r="5" spans="1:32">
      <c r="A5" s="74"/>
      <c r="B5" s="47"/>
      <c r="C5" s="77" t="s">
        <v>1951</v>
      </c>
      <c r="D5" s="78" t="s">
        <v>959</v>
      </c>
      <c r="E5" s="46" t="s">
        <v>1952</v>
      </c>
      <c r="F5" s="60" t="s">
        <v>1946</v>
      </c>
      <c r="G5" s="60" t="s">
        <v>1947</v>
      </c>
      <c r="H5" s="47" t="s">
        <v>1422</v>
      </c>
      <c r="I5" s="47" t="s">
        <v>1422</v>
      </c>
      <c r="J5" s="79" t="s">
        <v>1427</v>
      </c>
      <c r="K5" s="47" t="s">
        <v>1422</v>
      </c>
      <c r="L5" s="47" t="s">
        <v>1422</v>
      </c>
      <c r="M5" s="93" t="s">
        <v>560</v>
      </c>
      <c r="N5" s="78" t="s">
        <v>1953</v>
      </c>
      <c r="O5" s="47"/>
      <c r="P5" s="47"/>
      <c r="Q5" s="47"/>
      <c r="R5" s="47"/>
      <c r="S5" s="47"/>
      <c r="T5" s="47"/>
      <c r="U5" s="47"/>
      <c r="V5" s="47"/>
      <c r="W5" s="47"/>
      <c r="X5" s="47"/>
      <c r="Y5" s="47"/>
      <c r="Z5" s="47"/>
      <c r="AA5" s="47"/>
      <c r="AB5" s="47"/>
      <c r="AC5" s="47"/>
      <c r="AD5" s="47"/>
      <c r="AE5" s="47"/>
      <c r="AF5" s="47"/>
    </row>
    <row r="6" spans="1:32">
      <c r="A6" s="74"/>
      <c r="B6" s="72"/>
      <c r="C6" s="73" t="s">
        <v>1940</v>
      </c>
      <c r="D6" s="60" t="s">
        <v>1954</v>
      </c>
      <c r="E6" s="60" t="s">
        <v>1955</v>
      </c>
      <c r="F6" s="60" t="s">
        <v>1946</v>
      </c>
      <c r="G6" s="60" t="s">
        <v>1947</v>
      </c>
      <c r="H6" s="47" t="s">
        <v>1422</v>
      </c>
      <c r="I6" s="79" t="s">
        <v>1427</v>
      </c>
      <c r="J6" s="79" t="s">
        <v>1427</v>
      </c>
      <c r="K6" s="47" t="s">
        <v>1422</v>
      </c>
      <c r="L6" s="47" t="s">
        <v>1422</v>
      </c>
      <c r="M6" s="93" t="s">
        <v>1956</v>
      </c>
      <c r="N6" s="60" t="s">
        <v>1957</v>
      </c>
      <c r="O6" s="60"/>
      <c r="P6" s="60"/>
      <c r="Q6" s="60"/>
      <c r="R6" s="60"/>
      <c r="S6" s="60"/>
      <c r="T6" s="60"/>
      <c r="U6" s="60"/>
      <c r="V6" s="60"/>
      <c r="W6" s="60"/>
      <c r="X6" s="60"/>
      <c r="Y6" s="60"/>
      <c r="Z6" s="60"/>
      <c r="AA6" s="60"/>
      <c r="AB6" s="60"/>
      <c r="AC6" s="60"/>
      <c r="AD6" s="60"/>
      <c r="AE6" s="60"/>
      <c r="AF6" s="60"/>
    </row>
    <row r="7" spans="1:32">
      <c r="A7" s="74"/>
      <c r="B7" s="72"/>
      <c r="C7" s="73" t="s">
        <v>1940</v>
      </c>
      <c r="D7" s="60" t="s">
        <v>1765</v>
      </c>
      <c r="E7" s="61" t="s">
        <v>1958</v>
      </c>
      <c r="F7" s="60" t="s">
        <v>1946</v>
      </c>
      <c r="G7" s="60" t="s">
        <v>1959</v>
      </c>
      <c r="H7" s="79" t="s">
        <v>1427</v>
      </c>
      <c r="I7" s="79" t="s">
        <v>1427</v>
      </c>
      <c r="J7" s="79" t="s">
        <v>1427</v>
      </c>
      <c r="K7" s="47" t="s">
        <v>1422</v>
      </c>
      <c r="L7" s="47" t="s">
        <v>1422</v>
      </c>
      <c r="M7" s="93" t="s">
        <v>560</v>
      </c>
      <c r="N7" s="60" t="s">
        <v>1960</v>
      </c>
      <c r="O7" s="60"/>
      <c r="P7" s="60"/>
      <c r="Q7" s="60"/>
      <c r="R7" s="60"/>
      <c r="S7" s="60"/>
      <c r="T7" s="60"/>
      <c r="U7" s="60"/>
      <c r="V7" s="60"/>
      <c r="W7" s="60"/>
      <c r="X7" s="60"/>
      <c r="Y7" s="60"/>
      <c r="Z7" s="60"/>
      <c r="AA7" s="60"/>
      <c r="AB7" s="60"/>
      <c r="AC7" s="60"/>
      <c r="AD7" s="60"/>
      <c r="AE7" s="60"/>
      <c r="AF7" s="60"/>
    </row>
    <row r="8" ht="72" spans="1:32">
      <c r="A8" s="74"/>
      <c r="B8" s="72"/>
      <c r="C8" s="76" t="s">
        <v>1961</v>
      </c>
      <c r="D8" s="60" t="s">
        <v>1962</v>
      </c>
      <c r="E8" s="61" t="s">
        <v>1963</v>
      </c>
      <c r="F8" s="60" t="s">
        <v>1964</v>
      </c>
      <c r="G8" s="60" t="s">
        <v>1959</v>
      </c>
      <c r="H8" s="79" t="s">
        <v>1427</v>
      </c>
      <c r="I8" s="79" t="s">
        <v>1427</v>
      </c>
      <c r="J8" s="79" t="s">
        <v>1427</v>
      </c>
      <c r="K8" s="47" t="s">
        <v>1422</v>
      </c>
      <c r="L8" s="47" t="s">
        <v>1422</v>
      </c>
      <c r="M8" s="93" t="s">
        <v>1956</v>
      </c>
      <c r="N8" s="61" t="s">
        <v>1965</v>
      </c>
      <c r="O8" s="47"/>
      <c r="P8" s="47"/>
      <c r="Q8" s="47"/>
      <c r="R8" s="47"/>
      <c r="S8" s="47"/>
      <c r="T8" s="47"/>
      <c r="U8" s="47"/>
      <c r="V8" s="47"/>
      <c r="W8" s="47"/>
      <c r="X8" s="47"/>
      <c r="Y8" s="47"/>
      <c r="Z8" s="47"/>
      <c r="AA8" s="47"/>
      <c r="AB8" s="47"/>
      <c r="AC8" s="47"/>
      <c r="AD8" s="47"/>
      <c r="AE8" s="47"/>
      <c r="AF8" s="47"/>
    </row>
    <row r="9" ht="144" spans="1:32">
      <c r="A9" s="74"/>
      <c r="B9" s="60"/>
      <c r="C9" s="80" t="s">
        <v>1966</v>
      </c>
      <c r="D9" s="60" t="s">
        <v>1526</v>
      </c>
      <c r="E9" s="61" t="s">
        <v>1967</v>
      </c>
      <c r="F9" s="60"/>
      <c r="G9" s="60"/>
      <c r="H9" s="47" t="s">
        <v>1422</v>
      </c>
      <c r="I9" s="79" t="s">
        <v>1427</v>
      </c>
      <c r="J9" s="79" t="s">
        <v>1427</v>
      </c>
      <c r="K9" s="47" t="s">
        <v>1422</v>
      </c>
      <c r="L9" s="47" t="s">
        <v>1422</v>
      </c>
      <c r="M9" s="93" t="s">
        <v>560</v>
      </c>
      <c r="N9" s="60" t="s">
        <v>1968</v>
      </c>
      <c r="O9" s="47"/>
      <c r="P9" s="60"/>
      <c r="Q9" s="60"/>
      <c r="R9" s="60"/>
      <c r="S9" s="60"/>
      <c r="T9" s="60"/>
      <c r="U9" s="60"/>
      <c r="V9" s="60"/>
      <c r="W9" s="60"/>
      <c r="X9" s="60"/>
      <c r="Y9" s="60"/>
      <c r="Z9" s="60"/>
      <c r="AA9" s="60"/>
      <c r="AB9" s="60"/>
      <c r="AC9" s="60"/>
      <c r="AD9" s="60"/>
      <c r="AE9" s="60"/>
      <c r="AF9" s="60"/>
    </row>
    <row r="10" ht="96" spans="1:32">
      <c r="A10" s="74"/>
      <c r="B10" s="72"/>
      <c r="C10" s="73" t="s">
        <v>1940</v>
      </c>
      <c r="D10" s="60" t="s">
        <v>1969</v>
      </c>
      <c r="E10" s="46" t="s">
        <v>1970</v>
      </c>
      <c r="F10" s="60" t="s">
        <v>1946</v>
      </c>
      <c r="G10" s="60" t="s">
        <v>1947</v>
      </c>
      <c r="H10" s="47" t="s">
        <v>1422</v>
      </c>
      <c r="I10" s="79" t="s">
        <v>1427</v>
      </c>
      <c r="J10" s="79" t="s">
        <v>1427</v>
      </c>
      <c r="K10" s="47" t="s">
        <v>1422</v>
      </c>
      <c r="L10" s="47" t="s">
        <v>1422</v>
      </c>
      <c r="M10" s="93" t="s">
        <v>1956</v>
      </c>
      <c r="N10" s="46" t="s">
        <v>1971</v>
      </c>
      <c r="O10" s="60"/>
      <c r="P10" s="60"/>
      <c r="Q10" s="60"/>
      <c r="R10" s="60"/>
      <c r="S10" s="60"/>
      <c r="T10" s="60"/>
      <c r="U10" s="60"/>
      <c r="V10" s="60"/>
      <c r="W10" s="60"/>
      <c r="X10" s="60"/>
      <c r="Y10" s="60"/>
      <c r="Z10" s="60"/>
      <c r="AA10" s="60"/>
      <c r="AB10" s="60"/>
      <c r="AC10" s="60"/>
      <c r="AD10" s="60"/>
      <c r="AE10" s="60"/>
      <c r="AF10" s="60"/>
    </row>
    <row r="11" ht="36" spans="1:32">
      <c r="A11" s="81"/>
      <c r="B11" s="72"/>
      <c r="C11" s="82" t="s">
        <v>1961</v>
      </c>
      <c r="D11" s="82" t="s">
        <v>1972</v>
      </c>
      <c r="E11" s="83" t="s">
        <v>1973</v>
      </c>
      <c r="F11" s="82" t="s">
        <v>870</v>
      </c>
      <c r="G11" s="82" t="s">
        <v>1947</v>
      </c>
      <c r="H11" s="84" t="s">
        <v>1422</v>
      </c>
      <c r="I11" s="95" t="s">
        <v>1427</v>
      </c>
      <c r="J11" s="95" t="s">
        <v>1427</v>
      </c>
      <c r="K11" s="84" t="s">
        <v>1422</v>
      </c>
      <c r="L11" s="84" t="s">
        <v>1422</v>
      </c>
      <c r="M11" s="96" t="s">
        <v>560</v>
      </c>
      <c r="N11" s="82" t="s">
        <v>1974</v>
      </c>
      <c r="O11" s="82"/>
      <c r="P11" s="82"/>
      <c r="Q11" s="82"/>
      <c r="R11" s="82"/>
      <c r="S11" s="82"/>
      <c r="T11" s="82"/>
      <c r="U11" s="82"/>
      <c r="V11" s="82"/>
      <c r="W11" s="82"/>
      <c r="X11" s="82"/>
      <c r="Y11" s="82"/>
      <c r="Z11" s="82"/>
      <c r="AA11" s="82"/>
      <c r="AB11" s="82"/>
      <c r="AC11" s="82"/>
      <c r="AD11" s="82"/>
      <c r="AE11" s="82"/>
      <c r="AF11" s="82"/>
    </row>
    <row r="12" spans="1:32">
      <c r="A12" s="74"/>
      <c r="C12" s="75" t="s">
        <v>1975</v>
      </c>
      <c r="D12" s="60" t="s">
        <v>1976</v>
      </c>
      <c r="E12" s="78" t="s">
        <v>1977</v>
      </c>
      <c r="F12" s="85"/>
      <c r="G12" s="85"/>
      <c r="H12" s="47" t="s">
        <v>1422</v>
      </c>
      <c r="I12" s="79" t="s">
        <v>1427</v>
      </c>
      <c r="J12" s="79" t="s">
        <v>1427</v>
      </c>
      <c r="K12" s="79" t="s">
        <v>1427</v>
      </c>
      <c r="L12" s="47" t="s">
        <v>1422</v>
      </c>
      <c r="M12" s="93" t="s">
        <v>560</v>
      </c>
      <c r="N12" s="78" t="s">
        <v>1978</v>
      </c>
      <c r="O12" s="60"/>
      <c r="P12" s="60"/>
      <c r="Q12" s="60"/>
      <c r="R12" s="60"/>
      <c r="S12" s="60"/>
      <c r="T12" s="60"/>
      <c r="U12" s="60"/>
      <c r="V12" s="60"/>
      <c r="W12" s="60"/>
      <c r="X12" s="60"/>
      <c r="Y12" s="60"/>
      <c r="Z12" s="60"/>
      <c r="AA12" s="60"/>
      <c r="AB12" s="60"/>
      <c r="AC12" s="60"/>
      <c r="AD12" s="60"/>
      <c r="AE12" s="60"/>
      <c r="AF12" s="60"/>
    </row>
    <row r="13" spans="1:32">
      <c r="A13" s="74"/>
      <c r="B13" s="78" t="s">
        <v>1979</v>
      </c>
      <c r="C13" s="77" t="s">
        <v>1951</v>
      </c>
      <c r="D13" s="78" t="s">
        <v>1980</v>
      </c>
      <c r="E13" s="60" t="s">
        <v>1981</v>
      </c>
      <c r="F13" s="60" t="s">
        <v>892</v>
      </c>
      <c r="G13" s="60" t="s">
        <v>1959</v>
      </c>
      <c r="H13" s="79" t="s">
        <v>1427</v>
      </c>
      <c r="I13" s="79" t="s">
        <v>1427</v>
      </c>
      <c r="J13" s="79" t="s">
        <v>1427</v>
      </c>
      <c r="K13" s="47" t="s">
        <v>1422</v>
      </c>
      <c r="L13" s="47" t="s">
        <v>1422</v>
      </c>
      <c r="M13" s="93" t="s">
        <v>560</v>
      </c>
      <c r="N13" s="60" t="s">
        <v>1982</v>
      </c>
      <c r="O13" s="47"/>
      <c r="P13" s="47"/>
      <c r="Q13" s="47"/>
      <c r="R13" s="47"/>
      <c r="S13" s="47"/>
      <c r="T13" s="47"/>
      <c r="U13" s="47"/>
      <c r="V13" s="47"/>
      <c r="W13" s="47"/>
      <c r="X13" s="47"/>
      <c r="Y13" s="47"/>
      <c r="Z13" s="47"/>
      <c r="AA13" s="47"/>
      <c r="AB13" s="47"/>
      <c r="AC13" s="47"/>
      <c r="AD13" s="47"/>
      <c r="AE13" s="47"/>
      <c r="AF13" s="47"/>
    </row>
    <row r="14" spans="1:32">
      <c r="A14" s="74"/>
      <c r="B14" s="78" t="s">
        <v>1983</v>
      </c>
      <c r="C14" s="76" t="s">
        <v>1961</v>
      </c>
      <c r="D14" s="47"/>
      <c r="E14" s="60" t="s">
        <v>1984</v>
      </c>
      <c r="F14" s="60" t="s">
        <v>892</v>
      </c>
      <c r="G14" s="60" t="s">
        <v>1959</v>
      </c>
      <c r="H14" s="79" t="s">
        <v>1427</v>
      </c>
      <c r="I14" s="79" t="s">
        <v>1427</v>
      </c>
      <c r="J14" s="79" t="s">
        <v>1427</v>
      </c>
      <c r="K14" s="47" t="s">
        <v>1422</v>
      </c>
      <c r="L14" s="47" t="s">
        <v>1422</v>
      </c>
      <c r="M14" s="93" t="s">
        <v>560</v>
      </c>
      <c r="N14" s="60"/>
      <c r="O14" s="47"/>
      <c r="P14" s="47"/>
      <c r="Q14" s="47"/>
      <c r="R14" s="47"/>
      <c r="S14" s="47"/>
      <c r="T14" s="47"/>
      <c r="U14" s="47"/>
      <c r="V14" s="47"/>
      <c r="W14" s="47"/>
      <c r="X14" s="47"/>
      <c r="Y14" s="47"/>
      <c r="Z14" s="47"/>
      <c r="AA14" s="47"/>
      <c r="AB14" s="47"/>
      <c r="AC14" s="47"/>
      <c r="AD14" s="47"/>
      <c r="AE14" s="47"/>
      <c r="AF14" s="47"/>
    </row>
    <row r="15" spans="1:32">
      <c r="A15" s="74"/>
      <c r="B15" s="78" t="s">
        <v>1985</v>
      </c>
      <c r="C15" s="76" t="s">
        <v>1961</v>
      </c>
      <c r="D15" s="47"/>
      <c r="E15" s="60" t="s">
        <v>1986</v>
      </c>
      <c r="F15" s="60" t="s">
        <v>892</v>
      </c>
      <c r="G15" s="60" t="s">
        <v>1959</v>
      </c>
      <c r="H15" s="79" t="s">
        <v>1427</v>
      </c>
      <c r="I15" s="79" t="s">
        <v>1427</v>
      </c>
      <c r="J15" s="79" t="s">
        <v>1427</v>
      </c>
      <c r="K15" s="47" t="s">
        <v>1422</v>
      </c>
      <c r="L15" s="47" t="s">
        <v>1422</v>
      </c>
      <c r="M15" s="93" t="s">
        <v>560</v>
      </c>
      <c r="N15" s="78" t="s">
        <v>1987</v>
      </c>
      <c r="O15" s="47"/>
      <c r="P15" s="47"/>
      <c r="Q15" s="47"/>
      <c r="R15" s="47"/>
      <c r="S15" s="47"/>
      <c r="T15" s="47"/>
      <c r="U15" s="47"/>
      <c r="V15" s="47"/>
      <c r="W15" s="47"/>
      <c r="X15" s="47"/>
      <c r="Y15" s="47"/>
      <c r="Z15" s="47"/>
      <c r="AA15" s="47"/>
      <c r="AB15" s="47"/>
      <c r="AC15" s="47"/>
      <c r="AD15" s="47"/>
      <c r="AE15" s="47"/>
      <c r="AF15" s="47"/>
    </row>
    <row r="16" spans="1:32">
      <c r="A16" s="74"/>
      <c r="B16" s="60"/>
      <c r="C16" s="73"/>
      <c r="D16" s="47"/>
      <c r="E16" s="61"/>
      <c r="F16" s="60" t="s">
        <v>870</v>
      </c>
      <c r="G16" s="60" t="s">
        <v>1959</v>
      </c>
      <c r="H16" s="79" t="s">
        <v>1427</v>
      </c>
      <c r="I16" s="79" t="s">
        <v>1427</v>
      </c>
      <c r="J16" s="79" t="s">
        <v>1427</v>
      </c>
      <c r="K16" s="47" t="s">
        <v>1422</v>
      </c>
      <c r="L16" s="47" t="s">
        <v>1422</v>
      </c>
      <c r="M16" s="94"/>
      <c r="N16" s="60"/>
      <c r="O16" s="60"/>
      <c r="P16" s="60"/>
      <c r="Q16" s="60"/>
      <c r="R16" s="60"/>
      <c r="S16" s="60"/>
      <c r="T16" s="60"/>
      <c r="U16" s="60"/>
      <c r="V16" s="60"/>
      <c r="W16" s="60"/>
      <c r="X16" s="60"/>
      <c r="Y16" s="60"/>
      <c r="Z16" s="60"/>
      <c r="AA16" s="60"/>
      <c r="AB16" s="60"/>
      <c r="AC16" s="60"/>
      <c r="AD16" s="60"/>
      <c r="AE16" s="60"/>
      <c r="AF16" s="60"/>
    </row>
    <row r="17" spans="1:32">
      <c r="A17" s="74"/>
      <c r="B17" s="60"/>
      <c r="C17" s="73"/>
      <c r="D17" s="47"/>
      <c r="E17" s="61"/>
      <c r="F17" s="60" t="s">
        <v>892</v>
      </c>
      <c r="G17" s="60" t="s">
        <v>1959</v>
      </c>
      <c r="H17" s="79" t="s">
        <v>1427</v>
      </c>
      <c r="I17" s="79" t="s">
        <v>1427</v>
      </c>
      <c r="J17" s="79" t="s">
        <v>1427</v>
      </c>
      <c r="K17" s="47" t="s">
        <v>1422</v>
      </c>
      <c r="L17" s="47" t="s">
        <v>1422</v>
      </c>
      <c r="M17" s="94"/>
      <c r="N17" s="60"/>
      <c r="O17" s="60"/>
      <c r="P17" s="60"/>
      <c r="Q17" s="60"/>
      <c r="R17" s="60"/>
      <c r="S17" s="60"/>
      <c r="T17" s="60"/>
      <c r="U17" s="60"/>
      <c r="V17" s="60"/>
      <c r="W17" s="60"/>
      <c r="X17" s="60"/>
      <c r="Y17" s="60"/>
      <c r="Z17" s="60"/>
      <c r="AA17" s="60"/>
      <c r="AB17" s="60"/>
      <c r="AC17" s="60"/>
      <c r="AD17" s="60"/>
      <c r="AE17" s="60"/>
      <c r="AF17" s="60"/>
    </row>
    <row r="18" ht="60" spans="1:32">
      <c r="A18" s="74"/>
      <c r="B18" s="60"/>
      <c r="C18" s="47"/>
      <c r="D18" s="78" t="s">
        <v>1988</v>
      </c>
      <c r="E18" s="46" t="s">
        <v>1989</v>
      </c>
      <c r="F18" s="47"/>
      <c r="G18" s="60" t="s">
        <v>1947</v>
      </c>
      <c r="H18" s="47"/>
      <c r="I18" s="79" t="s">
        <v>1427</v>
      </c>
      <c r="J18" s="79" t="s">
        <v>1427</v>
      </c>
      <c r="K18" s="47"/>
      <c r="L18" s="47"/>
      <c r="M18" s="47"/>
      <c r="N18" s="47"/>
      <c r="O18" s="60"/>
      <c r="P18" s="60"/>
      <c r="Q18" s="60"/>
      <c r="R18" s="60"/>
      <c r="S18" s="60"/>
      <c r="T18" s="60"/>
      <c r="U18" s="60"/>
      <c r="V18" s="60"/>
      <c r="W18" s="60"/>
      <c r="X18" s="60"/>
      <c r="Y18" s="60"/>
      <c r="Z18" s="60"/>
      <c r="AA18" s="60"/>
      <c r="AB18" s="60"/>
      <c r="AC18" s="60"/>
      <c r="AD18" s="60"/>
      <c r="AE18" s="60"/>
      <c r="AF18" s="60"/>
    </row>
    <row r="19" ht="60" spans="1:32">
      <c r="A19" s="74"/>
      <c r="B19" s="60"/>
      <c r="C19" s="47"/>
      <c r="D19" s="78" t="s">
        <v>1990</v>
      </c>
      <c r="E19" s="46" t="s">
        <v>1991</v>
      </c>
      <c r="F19" s="47"/>
      <c r="G19" s="60" t="s">
        <v>1947</v>
      </c>
      <c r="H19" s="47"/>
      <c r="I19" s="79" t="s">
        <v>1427</v>
      </c>
      <c r="J19" s="79" t="s">
        <v>1427</v>
      </c>
      <c r="K19" s="47"/>
      <c r="L19" s="47"/>
      <c r="M19" s="47"/>
      <c r="N19" s="47"/>
      <c r="O19" s="60"/>
      <c r="P19" s="60"/>
      <c r="Q19" s="60"/>
      <c r="R19" s="60"/>
      <c r="S19" s="60"/>
      <c r="T19" s="60"/>
      <c r="U19" s="60"/>
      <c r="V19" s="60"/>
      <c r="W19" s="60"/>
      <c r="X19" s="60"/>
      <c r="Y19" s="60"/>
      <c r="Z19" s="60"/>
      <c r="AA19" s="60"/>
      <c r="AB19" s="60"/>
      <c r="AC19" s="60"/>
      <c r="AD19" s="60"/>
      <c r="AE19" s="60"/>
      <c r="AF19" s="60"/>
    </row>
    <row r="20" spans="1:32">
      <c r="A20" s="60"/>
      <c r="B20" s="60"/>
      <c r="C20" s="47"/>
      <c r="D20" s="47"/>
      <c r="E20" s="47"/>
      <c r="F20" s="47"/>
      <c r="G20" s="47"/>
      <c r="H20" s="47"/>
      <c r="I20" s="47"/>
      <c r="J20" s="47"/>
      <c r="K20" s="47"/>
      <c r="L20" s="47"/>
      <c r="M20" s="47"/>
      <c r="N20" s="47"/>
      <c r="O20" s="60"/>
      <c r="P20" s="60"/>
      <c r="Q20" s="60"/>
      <c r="R20" s="60"/>
      <c r="S20" s="60"/>
      <c r="T20" s="60"/>
      <c r="U20" s="60"/>
      <c r="V20" s="60"/>
      <c r="W20" s="60"/>
      <c r="X20" s="60"/>
      <c r="Y20" s="60"/>
      <c r="Z20" s="60"/>
      <c r="AA20" s="60"/>
      <c r="AB20" s="60"/>
      <c r="AC20" s="60"/>
      <c r="AD20" s="60"/>
      <c r="AE20" s="60"/>
      <c r="AF20" s="60"/>
    </row>
    <row r="21" spans="1:32">
      <c r="A21" s="74"/>
      <c r="B21" s="86"/>
      <c r="C21" s="77" t="s">
        <v>1951</v>
      </c>
      <c r="D21" s="78" t="s">
        <v>1992</v>
      </c>
      <c r="E21" s="60" t="s">
        <v>1993</v>
      </c>
      <c r="F21" s="60" t="s">
        <v>870</v>
      </c>
      <c r="G21" s="60"/>
      <c r="H21" s="47" t="s">
        <v>1422</v>
      </c>
      <c r="I21" s="47" t="s">
        <v>1422</v>
      </c>
      <c r="J21" s="79" t="s">
        <v>1427</v>
      </c>
      <c r="K21" s="47" t="s">
        <v>1422</v>
      </c>
      <c r="L21" s="47" t="s">
        <v>1422</v>
      </c>
      <c r="M21" s="93" t="s">
        <v>560</v>
      </c>
      <c r="N21" s="60" t="s">
        <v>1993</v>
      </c>
      <c r="O21" s="84"/>
      <c r="P21" s="84"/>
      <c r="Q21" s="84"/>
      <c r="R21" s="84"/>
      <c r="S21" s="84"/>
      <c r="T21" s="84"/>
      <c r="U21" s="84"/>
      <c r="V21" s="84"/>
      <c r="W21" s="84"/>
      <c r="X21" s="84"/>
      <c r="Y21" s="84"/>
      <c r="Z21" s="84"/>
      <c r="AA21" s="84"/>
      <c r="AB21" s="84"/>
      <c r="AC21" s="84"/>
      <c r="AD21" s="84"/>
      <c r="AE21" s="84"/>
      <c r="AF21" s="84"/>
    </row>
    <row r="22" spans="1:32">
      <c r="A22" s="74"/>
      <c r="C22" s="76" t="s">
        <v>1961</v>
      </c>
      <c r="D22" s="78" t="s">
        <v>1994</v>
      </c>
      <c r="E22" s="78" t="s">
        <v>1995</v>
      </c>
      <c r="F22" s="60" t="s">
        <v>870</v>
      </c>
      <c r="G22" s="60"/>
      <c r="H22" s="47" t="s">
        <v>1422</v>
      </c>
      <c r="I22" s="47" t="s">
        <v>1422</v>
      </c>
      <c r="J22" s="79" t="s">
        <v>1427</v>
      </c>
      <c r="K22" s="47" t="s">
        <v>1422</v>
      </c>
      <c r="L22" s="47" t="s">
        <v>1422</v>
      </c>
      <c r="M22" s="93" t="s">
        <v>560</v>
      </c>
      <c r="N22" s="78" t="s">
        <v>1995</v>
      </c>
      <c r="O22" s="47"/>
      <c r="P22" s="47"/>
      <c r="Q22" s="47"/>
      <c r="R22" s="47"/>
      <c r="S22" s="47"/>
      <c r="T22" s="47"/>
      <c r="U22" s="47"/>
      <c r="V22" s="47"/>
      <c r="W22" s="47"/>
      <c r="X22" s="47"/>
      <c r="Y22" s="47"/>
      <c r="Z22" s="47"/>
      <c r="AA22" s="47"/>
      <c r="AB22" s="47"/>
      <c r="AC22" s="47"/>
      <c r="AD22" s="47"/>
      <c r="AE22" s="47"/>
      <c r="AF22" s="47"/>
    </row>
    <row r="23" spans="1:32">
      <c r="A23" s="74"/>
      <c r="B23" s="47"/>
      <c r="C23" s="76" t="s">
        <v>1961</v>
      </c>
      <c r="D23" s="60" t="s">
        <v>1996</v>
      </c>
      <c r="E23" s="60" t="s">
        <v>1997</v>
      </c>
      <c r="F23" s="60" t="s">
        <v>1946</v>
      </c>
      <c r="G23" s="60" t="s">
        <v>1947</v>
      </c>
      <c r="H23" s="47" t="s">
        <v>1422</v>
      </c>
      <c r="I23" s="47" t="s">
        <v>1422</v>
      </c>
      <c r="J23" s="79" t="s">
        <v>1427</v>
      </c>
      <c r="K23" s="47" t="s">
        <v>1422</v>
      </c>
      <c r="L23" s="47" t="s">
        <v>1422</v>
      </c>
      <c r="M23" s="93" t="s">
        <v>560</v>
      </c>
      <c r="N23" s="60" t="s">
        <v>1998</v>
      </c>
      <c r="O23" s="47"/>
      <c r="P23" s="47"/>
      <c r="Q23" s="47"/>
      <c r="R23" s="47"/>
      <c r="S23" s="47"/>
      <c r="T23" s="47"/>
      <c r="U23" s="47"/>
      <c r="V23" s="47"/>
      <c r="W23" s="47"/>
      <c r="X23" s="47"/>
      <c r="Y23" s="47"/>
      <c r="Z23" s="47"/>
      <c r="AA23" s="47"/>
      <c r="AB23" s="47"/>
      <c r="AC23" s="47"/>
      <c r="AD23" s="47"/>
      <c r="AE23" s="47"/>
      <c r="AF23" s="47"/>
    </row>
    <row r="24" spans="1:32">
      <c r="A24" s="61"/>
      <c r="B24" s="47"/>
      <c r="C24" s="80"/>
      <c r="D24" s="60"/>
      <c r="E24" s="60"/>
      <c r="F24" s="60"/>
      <c r="G24" s="60"/>
      <c r="H24" s="47"/>
      <c r="I24" s="47"/>
      <c r="J24" s="47"/>
      <c r="K24" s="47"/>
      <c r="L24" s="47"/>
      <c r="M24" s="94"/>
      <c r="N24" s="60"/>
      <c r="O24" s="47"/>
      <c r="P24" s="47"/>
      <c r="Q24" s="47"/>
      <c r="R24" s="47"/>
      <c r="S24" s="47"/>
      <c r="T24" s="47"/>
      <c r="U24" s="47"/>
      <c r="V24" s="47"/>
      <c r="W24" s="47"/>
      <c r="X24" s="47"/>
      <c r="Y24" s="47"/>
      <c r="Z24" s="47"/>
      <c r="AA24" s="47"/>
      <c r="AB24" s="47"/>
      <c r="AC24" s="47"/>
      <c r="AD24" s="47"/>
      <c r="AE24" s="47"/>
      <c r="AF24" s="47"/>
    </row>
    <row r="25" spans="1:32">
      <c r="A25" s="71"/>
      <c r="C25" s="80" t="s">
        <v>1966</v>
      </c>
      <c r="D25" s="60" t="s">
        <v>1999</v>
      </c>
      <c r="E25" s="60" t="s">
        <v>2000</v>
      </c>
      <c r="F25" s="60" t="s">
        <v>1946</v>
      </c>
      <c r="G25" s="60" t="s">
        <v>1947</v>
      </c>
      <c r="H25" s="47" t="s">
        <v>1422</v>
      </c>
      <c r="I25" s="47" t="s">
        <v>1422</v>
      </c>
      <c r="J25" s="47" t="s">
        <v>1422</v>
      </c>
      <c r="K25" s="79" t="s">
        <v>1427</v>
      </c>
      <c r="L25" s="79" t="s">
        <v>1427</v>
      </c>
      <c r="M25" s="93" t="s">
        <v>560</v>
      </c>
      <c r="N25" s="60" t="s">
        <v>2001</v>
      </c>
      <c r="O25" s="47"/>
      <c r="P25" s="47"/>
      <c r="Q25" s="47"/>
      <c r="R25" s="47"/>
      <c r="S25" s="47"/>
      <c r="T25" s="47"/>
      <c r="U25" s="47"/>
      <c r="V25" s="47"/>
      <c r="W25" s="47"/>
      <c r="X25" s="47"/>
      <c r="Y25" s="47"/>
      <c r="Z25" s="47"/>
      <c r="AA25" s="47"/>
      <c r="AB25" s="47"/>
      <c r="AC25" s="47"/>
      <c r="AD25" s="47"/>
      <c r="AE25" s="47"/>
      <c r="AF25" s="47"/>
    </row>
    <row r="26" ht="60" spans="1:32">
      <c r="A26" s="74"/>
      <c r="C26" s="75" t="s">
        <v>1975</v>
      </c>
      <c r="D26" s="78" t="s">
        <v>2002</v>
      </c>
      <c r="E26" s="61" t="s">
        <v>2003</v>
      </c>
      <c r="F26" s="60" t="s">
        <v>1946</v>
      </c>
      <c r="G26" s="60" t="s">
        <v>2004</v>
      </c>
      <c r="H26" s="47" t="s">
        <v>1422</v>
      </c>
      <c r="I26" s="47" t="s">
        <v>1422</v>
      </c>
      <c r="J26" s="47" t="s">
        <v>1422</v>
      </c>
      <c r="K26" s="79" t="s">
        <v>1427</v>
      </c>
      <c r="L26" s="47" t="s">
        <v>1422</v>
      </c>
      <c r="M26" s="93" t="s">
        <v>560</v>
      </c>
      <c r="N26" s="77" t="s">
        <v>2005</v>
      </c>
      <c r="O26" s="47"/>
      <c r="P26" s="47"/>
      <c r="Q26" s="47"/>
      <c r="R26" s="47"/>
      <c r="S26" s="47"/>
      <c r="T26" s="47"/>
      <c r="U26" s="47"/>
      <c r="V26" s="47"/>
      <c r="W26" s="47"/>
      <c r="X26" s="47"/>
      <c r="Y26" s="47"/>
      <c r="Z26" s="47"/>
      <c r="AA26" s="47"/>
      <c r="AB26" s="47"/>
      <c r="AC26" s="47"/>
      <c r="AD26" s="47"/>
      <c r="AE26" s="47"/>
      <c r="AF26" s="47"/>
    </row>
    <row r="27" ht="60" spans="1:32">
      <c r="A27" s="74"/>
      <c r="C27" s="75" t="s">
        <v>1975</v>
      </c>
      <c r="D27" s="60" t="s">
        <v>2006</v>
      </c>
      <c r="E27" s="61" t="s">
        <v>2007</v>
      </c>
      <c r="F27" s="60"/>
      <c r="G27" s="60" t="s">
        <v>2004</v>
      </c>
      <c r="H27" s="47" t="s">
        <v>1422</v>
      </c>
      <c r="I27" s="47" t="s">
        <v>1422</v>
      </c>
      <c r="J27" s="47" t="s">
        <v>1422</v>
      </c>
      <c r="K27" s="79" t="s">
        <v>1427</v>
      </c>
      <c r="L27" s="47" t="s">
        <v>1422</v>
      </c>
      <c r="M27" s="93" t="s">
        <v>1943</v>
      </c>
      <c r="N27" s="60" t="s">
        <v>2008</v>
      </c>
      <c r="O27" s="47"/>
      <c r="P27" s="47"/>
      <c r="Q27" s="47"/>
      <c r="R27" s="47"/>
      <c r="S27" s="47"/>
      <c r="T27" s="47"/>
      <c r="U27" s="47"/>
      <c r="V27" s="47"/>
      <c r="W27" s="47"/>
      <c r="X27" s="47"/>
      <c r="Y27" s="47"/>
      <c r="Z27" s="47"/>
      <c r="AA27" s="47"/>
      <c r="AB27" s="47"/>
      <c r="AC27" s="47"/>
      <c r="AD27" s="47"/>
      <c r="AE27" s="47"/>
      <c r="AF27" s="47"/>
    </row>
    <row r="28" ht="36" spans="1:32">
      <c r="A28" s="74"/>
      <c r="C28" s="80" t="s">
        <v>1966</v>
      </c>
      <c r="D28" s="60" t="s">
        <v>2009</v>
      </c>
      <c r="E28" s="61" t="s">
        <v>2010</v>
      </c>
      <c r="F28" s="60" t="s">
        <v>1946</v>
      </c>
      <c r="G28" s="60" t="s">
        <v>1947</v>
      </c>
      <c r="H28" s="47" t="s">
        <v>1422</v>
      </c>
      <c r="I28" s="47" t="s">
        <v>1422</v>
      </c>
      <c r="J28" s="47" t="s">
        <v>1422</v>
      </c>
      <c r="K28" s="79" t="s">
        <v>1427</v>
      </c>
      <c r="L28" s="79" t="s">
        <v>1427</v>
      </c>
      <c r="M28" s="93" t="s">
        <v>560</v>
      </c>
      <c r="N28" s="60" t="s">
        <v>2011</v>
      </c>
      <c r="O28" s="47"/>
      <c r="P28" s="47"/>
      <c r="Q28" s="47"/>
      <c r="R28" s="47"/>
      <c r="S28" s="47"/>
      <c r="T28" s="47"/>
      <c r="U28" s="47"/>
      <c r="V28" s="47"/>
      <c r="W28" s="47"/>
      <c r="X28" s="47"/>
      <c r="Y28" s="47"/>
      <c r="Z28" s="47"/>
      <c r="AA28" s="47"/>
      <c r="AB28" s="47"/>
      <c r="AC28" s="47"/>
      <c r="AD28" s="47"/>
      <c r="AE28" s="47"/>
      <c r="AF28" s="47"/>
    </row>
    <row r="29" spans="1:32">
      <c r="A29" s="47"/>
      <c r="B29" s="47"/>
      <c r="C29" s="47"/>
      <c r="D29" s="47"/>
      <c r="E29" s="47"/>
      <c r="F29" s="85"/>
      <c r="G29" s="85"/>
      <c r="H29" s="47"/>
      <c r="I29" s="47"/>
      <c r="J29" s="47"/>
      <c r="K29" s="47"/>
      <c r="L29" s="47"/>
      <c r="M29" s="47"/>
      <c r="N29" s="47"/>
      <c r="O29" s="47"/>
      <c r="P29" s="47"/>
      <c r="Q29" s="47"/>
      <c r="R29" s="47"/>
      <c r="S29" s="47"/>
      <c r="T29" s="47"/>
      <c r="U29" s="47"/>
      <c r="V29" s="47"/>
      <c r="W29" s="47"/>
      <c r="X29" s="47"/>
      <c r="Y29" s="47"/>
      <c r="Z29" s="47"/>
      <c r="AA29" s="47"/>
      <c r="AB29" s="47"/>
      <c r="AC29" s="47"/>
      <c r="AD29" s="47"/>
      <c r="AE29" s="47"/>
      <c r="AF29" s="47"/>
    </row>
    <row r="30" spans="1:32">
      <c r="A30" s="47"/>
      <c r="B30" s="47"/>
      <c r="C30" s="47"/>
      <c r="D30" s="47"/>
      <c r="E30" s="47"/>
      <c r="F30" s="85"/>
      <c r="G30" s="3"/>
      <c r="H30" s="47"/>
      <c r="I30" s="47"/>
      <c r="J30" s="47"/>
      <c r="K30" s="47"/>
      <c r="L30" s="47"/>
      <c r="M30" s="47"/>
      <c r="N30" s="47"/>
      <c r="O30" s="47"/>
      <c r="P30" s="47"/>
      <c r="Q30" s="47"/>
      <c r="R30" s="47"/>
      <c r="S30" s="47"/>
      <c r="T30" s="47"/>
      <c r="U30" s="47"/>
      <c r="V30" s="47"/>
      <c r="W30" s="47"/>
      <c r="X30" s="47"/>
      <c r="Y30" s="47"/>
      <c r="Z30" s="47"/>
      <c r="AA30" s="47"/>
      <c r="AB30" s="47"/>
      <c r="AC30" s="47"/>
      <c r="AD30" s="47"/>
      <c r="AE30" s="47"/>
      <c r="AF30" s="47"/>
    </row>
    <row r="31" spans="1:32">
      <c r="A31" s="47"/>
      <c r="B31" s="47"/>
      <c r="C31" s="47"/>
      <c r="D31" s="47"/>
      <c r="E31" s="47"/>
      <c r="F31" s="85"/>
      <c r="G31" s="3"/>
      <c r="H31" s="47"/>
      <c r="I31" s="47"/>
      <c r="J31" s="47"/>
      <c r="K31" s="47"/>
      <c r="L31" s="47"/>
      <c r="M31" s="47"/>
      <c r="N31" s="47"/>
      <c r="O31" s="47"/>
      <c r="P31" s="47"/>
      <c r="Q31" s="47"/>
      <c r="R31" s="47"/>
      <c r="S31" s="47"/>
      <c r="T31" s="47"/>
      <c r="U31" s="47"/>
      <c r="V31" s="47"/>
      <c r="W31" s="47"/>
      <c r="X31" s="47"/>
      <c r="Y31" s="47"/>
      <c r="Z31" s="47"/>
      <c r="AA31" s="47"/>
      <c r="AB31" s="47"/>
      <c r="AC31" s="47"/>
      <c r="AD31" s="47"/>
      <c r="AE31" s="47"/>
      <c r="AF31" s="47"/>
    </row>
    <row r="32" ht="96" spans="1:32">
      <c r="A32" s="87" t="s">
        <v>2012</v>
      </c>
      <c r="B32" s="84"/>
      <c r="C32" s="88"/>
      <c r="D32" s="78" t="s">
        <v>2013</v>
      </c>
      <c r="E32" s="46" t="s">
        <v>2014</v>
      </c>
      <c r="F32" s="82"/>
      <c r="G32" s="89"/>
      <c r="H32" s="88"/>
      <c r="I32" s="88"/>
      <c r="J32" s="88"/>
      <c r="K32" s="88"/>
      <c r="L32" s="84"/>
      <c r="M32" s="84"/>
      <c r="N32" s="84"/>
      <c r="O32" s="84"/>
      <c r="P32" s="84"/>
      <c r="Q32" s="84"/>
      <c r="R32" s="84"/>
      <c r="S32" s="84"/>
      <c r="T32" s="84"/>
      <c r="U32" s="84"/>
      <c r="V32" s="84"/>
      <c r="W32" s="84"/>
      <c r="X32" s="84"/>
      <c r="Y32" s="84"/>
      <c r="Z32" s="84"/>
      <c r="AA32" s="84"/>
      <c r="AB32" s="84"/>
      <c r="AC32" s="84"/>
      <c r="AD32" s="84"/>
      <c r="AE32" s="84"/>
      <c r="AF32" s="84"/>
    </row>
    <row r="33" spans="1:32">
      <c r="A33" s="90"/>
      <c r="B33" s="78" t="s">
        <v>2015</v>
      </c>
      <c r="C33" s="78"/>
      <c r="D33" s="78" t="s">
        <v>2016</v>
      </c>
      <c r="E33" s="78" t="s">
        <v>2017</v>
      </c>
      <c r="F33" s="78"/>
      <c r="G33" s="78" t="s">
        <v>2018</v>
      </c>
      <c r="H33" s="47"/>
      <c r="I33" s="78"/>
      <c r="J33" s="78"/>
      <c r="K33" s="78"/>
      <c r="L33" s="47"/>
      <c r="M33" s="47"/>
      <c r="N33" s="47"/>
      <c r="O33" s="47"/>
      <c r="P33" s="47"/>
      <c r="Q33" s="47"/>
      <c r="R33" s="47"/>
      <c r="S33" s="47"/>
      <c r="T33" s="47"/>
      <c r="U33" s="47"/>
      <c r="V33" s="47"/>
      <c r="W33" s="47"/>
      <c r="X33" s="47"/>
      <c r="Y33" s="47"/>
      <c r="Z33" s="47"/>
      <c r="AA33" s="47"/>
      <c r="AB33" s="47"/>
      <c r="AC33" s="47"/>
      <c r="AD33" s="47"/>
      <c r="AE33" s="47"/>
      <c r="AF33" s="47"/>
    </row>
    <row r="34" spans="1:32">
      <c r="A34" s="90"/>
      <c r="B34" s="78" t="s">
        <v>2015</v>
      </c>
      <c r="C34" s="78"/>
      <c r="D34" s="78" t="s">
        <v>2019</v>
      </c>
      <c r="E34" s="78" t="s">
        <v>2020</v>
      </c>
      <c r="F34" s="78"/>
      <c r="G34" s="78" t="s">
        <v>2021</v>
      </c>
      <c r="H34" s="47"/>
      <c r="I34" s="78"/>
      <c r="J34" s="78"/>
      <c r="K34" s="78"/>
      <c r="L34" s="47"/>
      <c r="M34" s="47"/>
      <c r="N34" s="47"/>
      <c r="O34" s="47"/>
      <c r="P34" s="47"/>
      <c r="Q34" s="47"/>
      <c r="R34" s="47"/>
      <c r="S34" s="47"/>
      <c r="T34" s="47"/>
      <c r="U34" s="47"/>
      <c r="V34" s="47"/>
      <c r="W34" s="47"/>
      <c r="X34" s="47"/>
      <c r="Y34" s="47"/>
      <c r="Z34" s="47"/>
      <c r="AA34" s="47"/>
      <c r="AB34" s="47"/>
      <c r="AC34" s="47"/>
      <c r="AD34" s="47"/>
      <c r="AE34" s="47"/>
      <c r="AF34" s="47"/>
    </row>
    <row r="35" ht="36" spans="1:32">
      <c r="A35" s="90"/>
      <c r="B35" s="78" t="s">
        <v>2015</v>
      </c>
      <c r="C35" s="47"/>
      <c r="D35" s="78" t="s">
        <v>134</v>
      </c>
      <c r="E35" s="46" t="s">
        <v>2022</v>
      </c>
      <c r="F35" s="3"/>
      <c r="G35" s="78" t="s">
        <v>2023</v>
      </c>
      <c r="H35" s="47"/>
      <c r="I35" s="47"/>
      <c r="J35" s="47"/>
      <c r="K35" s="47"/>
      <c r="L35" s="47"/>
      <c r="M35" s="47"/>
      <c r="N35" s="47"/>
      <c r="O35" s="47"/>
      <c r="P35" s="47"/>
      <c r="Q35" s="47"/>
      <c r="R35" s="47"/>
      <c r="S35" s="47"/>
      <c r="T35" s="47"/>
      <c r="U35" s="47"/>
      <c r="V35" s="47"/>
      <c r="W35" s="47"/>
      <c r="X35" s="47"/>
      <c r="Y35" s="47"/>
      <c r="Z35" s="47"/>
      <c r="AA35" s="47"/>
      <c r="AB35" s="47"/>
      <c r="AC35" s="47"/>
      <c r="AD35" s="47"/>
      <c r="AE35" s="47"/>
      <c r="AF35" s="47"/>
    </row>
    <row r="36" ht="60" spans="1:32">
      <c r="A36" s="90"/>
      <c r="B36" s="78" t="s">
        <v>2015</v>
      </c>
      <c r="C36" s="78"/>
      <c r="D36" s="46" t="s">
        <v>1988</v>
      </c>
      <c r="E36" s="46" t="s">
        <v>2024</v>
      </c>
      <c r="F36" s="78"/>
      <c r="G36" s="47"/>
      <c r="H36" s="78"/>
      <c r="I36" s="78"/>
      <c r="J36" s="78"/>
      <c r="K36" s="78"/>
      <c r="L36" s="47"/>
      <c r="M36" s="47"/>
      <c r="N36" s="47"/>
      <c r="O36" s="47"/>
      <c r="P36" s="47"/>
      <c r="Q36" s="47"/>
      <c r="R36" s="47"/>
      <c r="S36" s="47"/>
      <c r="T36" s="47"/>
      <c r="U36" s="47"/>
      <c r="V36" s="47"/>
      <c r="W36" s="47"/>
      <c r="X36" s="47"/>
      <c r="Y36" s="47"/>
      <c r="Z36" s="47"/>
      <c r="AA36" s="47"/>
      <c r="AB36" s="47"/>
      <c r="AC36" s="47"/>
      <c r="AD36" s="47"/>
      <c r="AE36" s="47"/>
      <c r="AF36" s="47"/>
    </row>
    <row r="37" spans="1:32">
      <c r="A37" s="90"/>
      <c r="B37" s="78" t="s">
        <v>2015</v>
      </c>
      <c r="C37" s="78"/>
      <c r="D37" s="46" t="s">
        <v>2025</v>
      </c>
      <c r="E37" s="78" t="s">
        <v>2026</v>
      </c>
      <c r="F37" s="78"/>
      <c r="G37" s="78"/>
      <c r="H37" s="78"/>
      <c r="I37" s="78"/>
      <c r="J37" s="78"/>
      <c r="K37" s="78"/>
      <c r="L37" s="47"/>
      <c r="M37" s="47"/>
      <c r="N37" s="47"/>
      <c r="O37" s="47"/>
      <c r="P37" s="47"/>
      <c r="Q37" s="47"/>
      <c r="R37" s="47"/>
      <c r="S37" s="47"/>
      <c r="T37" s="47"/>
      <c r="U37" s="47"/>
      <c r="V37" s="47"/>
      <c r="W37" s="47"/>
      <c r="X37" s="47"/>
      <c r="Y37" s="47"/>
      <c r="Z37" s="47"/>
      <c r="AA37" s="47"/>
      <c r="AB37" s="47"/>
      <c r="AC37" s="47"/>
      <c r="AD37" s="47"/>
      <c r="AE37" s="47"/>
      <c r="AF37" s="47"/>
    </row>
    <row r="38" spans="1:32">
      <c r="A38" s="90"/>
      <c r="B38" s="78" t="s">
        <v>2015</v>
      </c>
      <c r="C38" s="47"/>
      <c r="D38" s="78" t="s">
        <v>2027</v>
      </c>
      <c r="E38" s="78" t="s">
        <v>2028</v>
      </c>
      <c r="F38" s="3"/>
      <c r="G38" s="3"/>
      <c r="H38" s="47"/>
      <c r="I38" s="47"/>
      <c r="J38" s="47"/>
      <c r="K38" s="47"/>
      <c r="L38" s="47"/>
      <c r="M38" s="47"/>
      <c r="N38" s="47"/>
      <c r="O38" s="47"/>
      <c r="P38" s="47"/>
      <c r="Q38" s="47"/>
      <c r="R38" s="47"/>
      <c r="S38" s="47"/>
      <c r="T38" s="47"/>
      <c r="U38" s="47"/>
      <c r="V38" s="47"/>
      <c r="W38" s="47"/>
      <c r="X38" s="47"/>
      <c r="Y38" s="47"/>
      <c r="Z38" s="47"/>
      <c r="AA38" s="47"/>
      <c r="AB38" s="47"/>
      <c r="AC38" s="47"/>
      <c r="AD38" s="47"/>
      <c r="AE38" s="47"/>
      <c r="AF38" s="47"/>
    </row>
    <row r="39" ht="48" spans="1:32">
      <c r="A39" s="90"/>
      <c r="B39" s="78" t="s">
        <v>2015</v>
      </c>
      <c r="C39" s="47"/>
      <c r="D39" s="78" t="s">
        <v>2029</v>
      </c>
      <c r="E39" s="46" t="s">
        <v>2030</v>
      </c>
      <c r="F39" s="3"/>
      <c r="G39" s="3"/>
      <c r="H39" s="47"/>
      <c r="I39" s="3"/>
      <c r="J39" s="3"/>
      <c r="K39" s="3"/>
      <c r="L39" s="47"/>
      <c r="M39" s="47"/>
      <c r="N39" s="47"/>
      <c r="O39" s="47"/>
      <c r="P39" s="47"/>
      <c r="Q39" s="47"/>
      <c r="R39" s="47"/>
      <c r="S39" s="47"/>
      <c r="T39" s="47"/>
      <c r="U39" s="47"/>
      <c r="V39" s="47"/>
      <c r="W39" s="47"/>
      <c r="X39" s="47"/>
      <c r="Y39" s="47"/>
      <c r="Z39" s="47"/>
      <c r="AA39" s="47"/>
      <c r="AB39" s="47"/>
      <c r="AC39" s="47"/>
      <c r="AD39" s="47"/>
      <c r="AE39" s="47"/>
      <c r="AF39" s="47"/>
    </row>
    <row r="40" spans="1:32">
      <c r="A40" s="90"/>
      <c r="B40" s="47"/>
      <c r="C40" s="78"/>
      <c r="D40" s="46"/>
      <c r="E40" s="78"/>
      <c r="F40" s="78"/>
      <c r="G40" s="78"/>
      <c r="H40" s="78"/>
      <c r="I40" s="78"/>
      <c r="J40" s="78"/>
      <c r="K40" s="78"/>
      <c r="L40" s="47"/>
      <c r="M40" s="47"/>
      <c r="N40" s="47"/>
      <c r="O40" s="47"/>
      <c r="P40" s="47"/>
      <c r="Q40" s="47"/>
      <c r="R40" s="47"/>
      <c r="S40" s="47"/>
      <c r="T40" s="47"/>
      <c r="U40" s="47"/>
      <c r="V40" s="47"/>
      <c r="W40" s="47"/>
      <c r="X40" s="47"/>
      <c r="Y40" s="47"/>
      <c r="Z40" s="47"/>
      <c r="AA40" s="47"/>
      <c r="AB40" s="47"/>
      <c r="AC40" s="47"/>
      <c r="AD40" s="47"/>
      <c r="AE40" s="47"/>
      <c r="AF40" s="47"/>
    </row>
    <row r="41" spans="1:32">
      <c r="A41" s="90"/>
      <c r="B41" s="47"/>
      <c r="C41" s="78"/>
      <c r="D41" s="46" t="s">
        <v>993</v>
      </c>
      <c r="E41" s="78" t="s">
        <v>2031</v>
      </c>
      <c r="F41" s="78"/>
      <c r="G41" s="78"/>
      <c r="H41" s="78"/>
      <c r="I41" s="78"/>
      <c r="J41" s="78"/>
      <c r="K41" s="78"/>
      <c r="L41" s="47"/>
      <c r="M41" s="47"/>
      <c r="N41" s="47"/>
      <c r="O41" s="47"/>
      <c r="P41" s="47"/>
      <c r="Q41" s="47"/>
      <c r="R41" s="47"/>
      <c r="S41" s="47"/>
      <c r="T41" s="47"/>
      <c r="U41" s="47"/>
      <c r="V41" s="47"/>
      <c r="W41" s="47"/>
      <c r="X41" s="47"/>
      <c r="Y41" s="47"/>
      <c r="Z41" s="47"/>
      <c r="AA41" s="47"/>
      <c r="AB41" s="47"/>
      <c r="AC41" s="47"/>
      <c r="AD41" s="47"/>
      <c r="AE41" s="47"/>
      <c r="AF41" s="47"/>
    </row>
    <row r="42" spans="1:32">
      <c r="A42" s="90"/>
      <c r="B42" s="47"/>
      <c r="C42" s="78" t="s">
        <v>2032</v>
      </c>
      <c r="D42" s="78" t="s">
        <v>1043</v>
      </c>
      <c r="E42" s="78" t="s">
        <v>2033</v>
      </c>
      <c r="F42" s="78"/>
      <c r="G42" s="78"/>
      <c r="H42" s="78" t="s">
        <v>2032</v>
      </c>
      <c r="I42" s="78"/>
      <c r="J42" s="78"/>
      <c r="K42" s="78"/>
      <c r="L42" s="47"/>
      <c r="M42" s="47"/>
      <c r="N42" s="3"/>
      <c r="O42" s="47"/>
      <c r="P42" s="47"/>
      <c r="Q42" s="47"/>
      <c r="R42" s="47"/>
      <c r="S42" s="47"/>
      <c r="T42" s="47"/>
      <c r="U42" s="47"/>
      <c r="V42" s="47"/>
      <c r="W42" s="47"/>
      <c r="X42" s="47"/>
      <c r="Y42" s="47"/>
      <c r="Z42" s="47"/>
      <c r="AA42" s="47"/>
      <c r="AB42" s="47"/>
      <c r="AC42" s="47"/>
      <c r="AD42" s="47"/>
      <c r="AE42" s="47"/>
      <c r="AF42" s="47"/>
    </row>
    <row r="43" spans="1:32">
      <c r="A43" s="90"/>
      <c r="B43" s="47"/>
      <c r="C43" s="78" t="s">
        <v>2032</v>
      </c>
      <c r="D43" s="60" t="s">
        <v>962</v>
      </c>
      <c r="E43" s="78" t="s">
        <v>2034</v>
      </c>
      <c r="F43" s="78"/>
      <c r="G43" s="78"/>
      <c r="H43" s="78" t="s">
        <v>2032</v>
      </c>
      <c r="I43" s="78"/>
      <c r="J43" s="78"/>
      <c r="K43" s="78"/>
      <c r="L43" s="47"/>
      <c r="M43" s="47"/>
      <c r="N43" s="3"/>
      <c r="O43" s="47"/>
      <c r="P43" s="47"/>
      <c r="Q43" s="47"/>
      <c r="R43" s="47"/>
      <c r="S43" s="47"/>
      <c r="T43" s="47"/>
      <c r="U43" s="47"/>
      <c r="V43" s="47"/>
      <c r="W43" s="47"/>
      <c r="X43" s="47"/>
      <c r="Y43" s="47"/>
      <c r="Z43" s="47"/>
      <c r="AA43" s="47"/>
      <c r="AB43" s="47"/>
      <c r="AC43" s="47"/>
      <c r="AD43" s="47"/>
      <c r="AE43" s="47"/>
      <c r="AF43" s="47"/>
    </row>
    <row r="44" spans="1:32">
      <c r="A44" s="90"/>
      <c r="B44" s="47"/>
      <c r="C44" s="78" t="s">
        <v>2035</v>
      </c>
      <c r="D44" s="78" t="s">
        <v>1134</v>
      </c>
      <c r="E44" s="78" t="s">
        <v>2036</v>
      </c>
      <c r="F44" s="78"/>
      <c r="G44" s="78"/>
      <c r="H44" s="78"/>
      <c r="I44" s="78"/>
      <c r="J44" s="78"/>
      <c r="K44" s="78" t="s">
        <v>1988</v>
      </c>
      <c r="L44" s="47"/>
      <c r="M44" s="47"/>
      <c r="N44" s="3"/>
      <c r="O44" s="47"/>
      <c r="P44" s="47"/>
      <c r="Q44" s="47"/>
      <c r="R44" s="47"/>
      <c r="S44" s="47"/>
      <c r="T44" s="47"/>
      <c r="U44" s="47"/>
      <c r="V44" s="47"/>
      <c r="W44" s="47"/>
      <c r="X44" s="47"/>
      <c r="Y44" s="47"/>
      <c r="Z44" s="47"/>
      <c r="AA44" s="47"/>
      <c r="AB44" s="47"/>
      <c r="AC44" s="47"/>
      <c r="AD44" s="47"/>
      <c r="AE44" s="47"/>
      <c r="AF44" s="47"/>
    </row>
    <row r="45" ht="24" spans="1:32">
      <c r="A45" s="90"/>
      <c r="B45" s="47"/>
      <c r="C45" s="78" t="s">
        <v>2035</v>
      </c>
      <c r="D45" s="78" t="s">
        <v>2037</v>
      </c>
      <c r="E45" s="46" t="s">
        <v>2038</v>
      </c>
      <c r="F45" s="78"/>
      <c r="G45" s="78"/>
      <c r="H45" s="78"/>
      <c r="I45" s="78"/>
      <c r="J45" s="78"/>
      <c r="K45" s="78" t="s">
        <v>1988</v>
      </c>
      <c r="L45" s="47"/>
      <c r="M45" s="47"/>
      <c r="N45" s="3"/>
      <c r="O45" s="47"/>
      <c r="P45" s="47"/>
      <c r="Q45" s="47"/>
      <c r="R45" s="47"/>
      <c r="S45" s="47"/>
      <c r="T45" s="47"/>
      <c r="U45" s="47"/>
      <c r="V45" s="47"/>
      <c r="W45" s="47"/>
      <c r="X45" s="47"/>
      <c r="Y45" s="47"/>
      <c r="Z45" s="47"/>
      <c r="AA45" s="47"/>
      <c r="AB45" s="47"/>
      <c r="AC45" s="47"/>
      <c r="AD45" s="47"/>
      <c r="AE45" s="47"/>
      <c r="AF45" s="47"/>
    </row>
    <row r="46" spans="1:32">
      <c r="A46" s="90"/>
      <c r="B46" s="47"/>
      <c r="C46" s="78" t="s">
        <v>134</v>
      </c>
      <c r="D46" s="78" t="s">
        <v>2039</v>
      </c>
      <c r="E46" s="78" t="s">
        <v>2040</v>
      </c>
      <c r="F46" s="78"/>
      <c r="G46" s="78" t="s">
        <v>134</v>
      </c>
      <c r="H46" s="78"/>
      <c r="I46" s="78"/>
      <c r="J46" s="78"/>
      <c r="K46" s="78"/>
      <c r="L46" s="47"/>
      <c r="M46" s="47"/>
      <c r="N46" s="47"/>
      <c r="O46" s="47"/>
      <c r="P46" s="47"/>
      <c r="Q46" s="47"/>
      <c r="R46" s="47"/>
      <c r="S46" s="47"/>
      <c r="T46" s="47"/>
      <c r="U46" s="47"/>
      <c r="V46" s="47"/>
      <c r="W46" s="47"/>
      <c r="X46" s="47"/>
      <c r="Y46" s="47"/>
      <c r="Z46" s="47"/>
      <c r="AA46" s="47"/>
      <c r="AB46" s="47"/>
      <c r="AC46" s="47"/>
      <c r="AD46" s="47"/>
      <c r="AE46" s="47"/>
      <c r="AF46" s="47"/>
    </row>
    <row r="47" ht="48" spans="1:32">
      <c r="A47" s="90"/>
      <c r="B47" s="47"/>
      <c r="C47" s="78" t="s">
        <v>134</v>
      </c>
      <c r="D47" s="60" t="s">
        <v>1088</v>
      </c>
      <c r="E47" s="46" t="s">
        <v>2041</v>
      </c>
      <c r="F47" s="78"/>
      <c r="G47" s="78" t="s">
        <v>134</v>
      </c>
      <c r="H47" s="78"/>
      <c r="I47" s="78"/>
      <c r="J47" s="78"/>
      <c r="K47" s="78"/>
      <c r="L47" s="47"/>
      <c r="M47" s="47"/>
      <c r="N47" s="47"/>
      <c r="O47" s="47"/>
      <c r="P47" s="47"/>
      <c r="Q47" s="47"/>
      <c r="R47" s="47"/>
      <c r="S47" s="47"/>
      <c r="T47" s="47"/>
      <c r="U47" s="47"/>
      <c r="V47" s="47"/>
      <c r="W47" s="47"/>
      <c r="X47" s="47"/>
      <c r="Y47" s="47"/>
      <c r="Z47" s="47"/>
      <c r="AA47" s="47"/>
      <c r="AB47" s="47"/>
      <c r="AC47" s="47"/>
      <c r="AD47" s="47"/>
      <c r="AE47" s="47"/>
      <c r="AF47" s="47"/>
    </row>
    <row r="48" ht="36" spans="1:32">
      <c r="A48" s="90"/>
      <c r="B48" s="47"/>
      <c r="C48" s="78" t="s">
        <v>134</v>
      </c>
      <c r="D48" s="60" t="s">
        <v>965</v>
      </c>
      <c r="E48" s="46" t="s">
        <v>2042</v>
      </c>
      <c r="F48" s="78"/>
      <c r="G48" s="78" t="s">
        <v>134</v>
      </c>
      <c r="H48" s="78"/>
      <c r="I48" s="47"/>
      <c r="J48" s="47"/>
      <c r="K48" s="47"/>
      <c r="L48" s="47"/>
      <c r="M48" s="47"/>
      <c r="N48" s="47"/>
      <c r="O48" s="47"/>
      <c r="P48" s="47"/>
      <c r="Q48" s="47"/>
      <c r="R48" s="47"/>
      <c r="S48" s="47"/>
      <c r="T48" s="47"/>
      <c r="U48" s="47"/>
      <c r="V48" s="47"/>
      <c r="W48" s="47"/>
      <c r="X48" s="47"/>
      <c r="Y48" s="47"/>
      <c r="Z48" s="47"/>
      <c r="AA48" s="47"/>
      <c r="AB48" s="47"/>
      <c r="AC48" s="47"/>
      <c r="AD48" s="47"/>
      <c r="AE48" s="47"/>
      <c r="AF48" s="47"/>
    </row>
    <row r="49" ht="60" spans="1:32">
      <c r="A49" s="90"/>
      <c r="B49" s="47"/>
      <c r="C49" s="78" t="s">
        <v>134</v>
      </c>
      <c r="D49" s="46" t="s">
        <v>2043</v>
      </c>
      <c r="E49" s="46" t="s">
        <v>2044</v>
      </c>
      <c r="F49" s="78"/>
      <c r="G49" s="78"/>
      <c r="H49" s="78"/>
      <c r="I49" s="78"/>
      <c r="J49" s="78"/>
      <c r="K49" s="78" t="s">
        <v>1988</v>
      </c>
      <c r="L49" s="47"/>
      <c r="M49" s="47"/>
      <c r="N49" s="47"/>
      <c r="O49" s="47"/>
      <c r="P49" s="47"/>
      <c r="Q49" s="47"/>
      <c r="R49" s="47"/>
      <c r="S49" s="47"/>
      <c r="T49" s="47"/>
      <c r="U49" s="47"/>
      <c r="V49" s="47"/>
      <c r="W49" s="47"/>
      <c r="X49" s="47"/>
      <c r="Y49" s="47"/>
      <c r="Z49" s="47"/>
      <c r="AA49" s="47"/>
      <c r="AB49" s="47"/>
      <c r="AC49" s="47"/>
      <c r="AD49" s="47"/>
      <c r="AE49" s="47"/>
      <c r="AF49" s="47"/>
    </row>
    <row r="50" ht="24" spans="1:32">
      <c r="A50" s="90"/>
      <c r="B50" s="47"/>
      <c r="C50" s="78" t="s">
        <v>326</v>
      </c>
      <c r="D50" s="46" t="s">
        <v>2045</v>
      </c>
      <c r="E50" s="46" t="s">
        <v>2046</v>
      </c>
      <c r="F50" s="78"/>
      <c r="G50" s="78"/>
      <c r="H50" s="78" t="s">
        <v>2032</v>
      </c>
      <c r="I50" s="78"/>
      <c r="J50" s="78"/>
      <c r="K50" s="78"/>
      <c r="L50" s="47"/>
      <c r="M50" s="47"/>
      <c r="N50" s="47"/>
      <c r="O50" s="47"/>
      <c r="P50" s="47"/>
      <c r="Q50" s="47"/>
      <c r="R50" s="47"/>
      <c r="S50" s="47"/>
      <c r="T50" s="47"/>
      <c r="U50" s="47"/>
      <c r="V50" s="47"/>
      <c r="W50" s="47"/>
      <c r="X50" s="47"/>
      <c r="Y50" s="47"/>
      <c r="Z50" s="47"/>
      <c r="AA50" s="47"/>
      <c r="AB50" s="47"/>
      <c r="AC50" s="47"/>
      <c r="AD50" s="47"/>
      <c r="AE50" s="47"/>
      <c r="AF50" s="47"/>
    </row>
    <row r="51" ht="36" spans="1:32">
      <c r="A51" s="90"/>
      <c r="B51" s="47"/>
      <c r="C51" s="78" t="s">
        <v>326</v>
      </c>
      <c r="D51" s="60" t="s">
        <v>2047</v>
      </c>
      <c r="E51" s="46" t="s">
        <v>2048</v>
      </c>
      <c r="F51" s="78"/>
      <c r="G51" s="78"/>
      <c r="H51" s="78"/>
      <c r="I51" s="78"/>
      <c r="J51" s="78"/>
      <c r="K51" s="78"/>
      <c r="L51" s="47"/>
      <c r="M51" s="47"/>
      <c r="N51" s="47"/>
      <c r="O51" s="47"/>
      <c r="P51" s="47"/>
      <c r="Q51" s="47"/>
      <c r="R51" s="47"/>
      <c r="S51" s="47"/>
      <c r="T51" s="47"/>
      <c r="U51" s="47"/>
      <c r="V51" s="47"/>
      <c r="W51" s="47"/>
      <c r="X51" s="47"/>
      <c r="Y51" s="47"/>
      <c r="Z51" s="47"/>
      <c r="AA51" s="47"/>
      <c r="AB51" s="47"/>
      <c r="AC51" s="47"/>
      <c r="AD51" s="47"/>
      <c r="AE51" s="47"/>
      <c r="AF51" s="47"/>
    </row>
    <row r="52" spans="1:32">
      <c r="A52" s="90"/>
      <c r="B52" s="78" t="s">
        <v>2049</v>
      </c>
      <c r="C52" s="78" t="s">
        <v>326</v>
      </c>
      <c r="D52" s="78" t="s">
        <v>2050</v>
      </c>
      <c r="E52" s="78" t="s">
        <v>2051</v>
      </c>
      <c r="F52" s="78"/>
      <c r="G52" s="78"/>
      <c r="H52" s="78" t="s">
        <v>2032</v>
      </c>
      <c r="I52" s="78"/>
      <c r="J52" s="78"/>
      <c r="K52" s="78"/>
      <c r="L52" s="47"/>
      <c r="M52" s="47"/>
      <c r="N52" s="3"/>
      <c r="O52" s="47"/>
      <c r="P52" s="47"/>
      <c r="Q52" s="47"/>
      <c r="R52" s="47"/>
      <c r="S52" s="47"/>
      <c r="T52" s="47"/>
      <c r="U52" s="47"/>
      <c r="V52" s="47"/>
      <c r="W52" s="47"/>
      <c r="X52" s="47"/>
      <c r="Y52" s="47"/>
      <c r="Z52" s="47"/>
      <c r="AA52" s="47"/>
      <c r="AB52" s="47"/>
      <c r="AC52" s="47"/>
      <c r="AD52" s="47"/>
      <c r="AE52" s="47"/>
      <c r="AF52" s="47"/>
    </row>
    <row r="53" ht="96" spans="1:32">
      <c r="A53" s="90"/>
      <c r="B53" s="78" t="s">
        <v>2049</v>
      </c>
      <c r="C53" s="78" t="s">
        <v>326</v>
      </c>
      <c r="D53" s="78" t="s">
        <v>2052</v>
      </c>
      <c r="E53" s="61" t="s">
        <v>2053</v>
      </c>
      <c r="F53" s="78"/>
      <c r="G53" s="78"/>
      <c r="H53" s="78"/>
      <c r="I53" s="78"/>
      <c r="J53" s="78"/>
      <c r="K53" s="78"/>
      <c r="L53" s="47"/>
      <c r="M53" s="47"/>
      <c r="N53" s="47"/>
      <c r="O53" s="47"/>
      <c r="P53" s="47"/>
      <c r="Q53" s="47"/>
      <c r="R53" s="47"/>
      <c r="S53" s="47"/>
      <c r="T53" s="47"/>
      <c r="U53" s="47"/>
      <c r="V53" s="47"/>
      <c r="W53" s="47"/>
      <c r="X53" s="47"/>
      <c r="Y53" s="47"/>
      <c r="Z53" s="47"/>
      <c r="AA53" s="47"/>
      <c r="AB53" s="47"/>
      <c r="AC53" s="47"/>
      <c r="AD53" s="47"/>
      <c r="AE53" s="47"/>
      <c r="AF53" s="47"/>
    </row>
    <row r="54" ht="72" spans="1:32">
      <c r="A54" s="90"/>
      <c r="B54" s="78" t="s">
        <v>2049</v>
      </c>
      <c r="C54" s="78" t="s">
        <v>326</v>
      </c>
      <c r="D54" s="78" t="s">
        <v>2054</v>
      </c>
      <c r="E54" s="61" t="s">
        <v>2055</v>
      </c>
      <c r="F54" s="78"/>
      <c r="G54" s="78"/>
      <c r="H54" s="78"/>
      <c r="I54" s="78"/>
      <c r="J54" s="78"/>
      <c r="K54" s="78"/>
      <c r="L54" s="47"/>
      <c r="M54" s="47"/>
      <c r="N54" s="47"/>
      <c r="O54" s="47"/>
      <c r="P54" s="47"/>
      <c r="Q54" s="47"/>
      <c r="R54" s="47"/>
      <c r="S54" s="47"/>
      <c r="T54" s="47"/>
      <c r="U54" s="47"/>
      <c r="V54" s="47"/>
      <c r="W54" s="47"/>
      <c r="X54" s="47"/>
      <c r="Y54" s="47"/>
      <c r="Z54" s="47"/>
      <c r="AA54" s="47"/>
      <c r="AB54" s="47"/>
      <c r="AC54" s="47"/>
      <c r="AD54" s="47"/>
      <c r="AE54" s="47"/>
      <c r="AF54" s="47"/>
    </row>
    <row r="55" ht="36" spans="1:32">
      <c r="A55" s="90"/>
      <c r="B55" s="78" t="s">
        <v>2049</v>
      </c>
      <c r="C55" s="78" t="s">
        <v>326</v>
      </c>
      <c r="D55" s="78" t="s">
        <v>2050</v>
      </c>
      <c r="E55" s="61" t="s">
        <v>2056</v>
      </c>
      <c r="F55" s="78"/>
      <c r="G55" s="78"/>
      <c r="H55" s="78"/>
      <c r="I55" s="78"/>
      <c r="J55" s="78"/>
      <c r="K55" s="78"/>
      <c r="L55" s="47"/>
      <c r="M55" s="47"/>
      <c r="N55" s="47"/>
      <c r="O55" s="47"/>
      <c r="P55" s="47"/>
      <c r="Q55" s="47"/>
      <c r="R55" s="47"/>
      <c r="S55" s="47"/>
      <c r="T55" s="47"/>
      <c r="U55" s="47"/>
      <c r="V55" s="47"/>
      <c r="W55" s="47"/>
      <c r="X55" s="47"/>
      <c r="Y55" s="47"/>
      <c r="Z55" s="47"/>
      <c r="AA55" s="47"/>
      <c r="AB55" s="47"/>
      <c r="AC55" s="47"/>
      <c r="AD55" s="47"/>
      <c r="AE55" s="47"/>
      <c r="AF55" s="47"/>
    </row>
    <row r="56" spans="1:32">
      <c r="A56" s="90"/>
      <c r="B56" s="47"/>
      <c r="C56" s="88" t="s">
        <v>2057</v>
      </c>
      <c r="D56" s="88" t="s">
        <v>1166</v>
      </c>
      <c r="E56" s="88" t="s">
        <v>2058</v>
      </c>
      <c r="F56" s="78"/>
      <c r="G56" s="78"/>
      <c r="H56" s="78"/>
      <c r="I56" s="78"/>
      <c r="J56" s="78"/>
      <c r="K56" s="78"/>
      <c r="L56" s="47"/>
      <c r="M56" s="47"/>
      <c r="N56" s="47"/>
      <c r="O56" s="47"/>
      <c r="P56" s="47"/>
      <c r="Q56" s="47"/>
      <c r="R56" s="47"/>
      <c r="S56" s="47"/>
      <c r="T56" s="47"/>
      <c r="U56" s="47"/>
      <c r="V56" s="47"/>
      <c r="W56" s="47"/>
      <c r="X56" s="47"/>
      <c r="Y56" s="47"/>
      <c r="Z56" s="47"/>
      <c r="AA56" s="47"/>
      <c r="AB56" s="47"/>
      <c r="AC56" s="47"/>
      <c r="AD56" s="47"/>
      <c r="AE56" s="47"/>
      <c r="AF56" s="47"/>
    </row>
    <row r="57" ht="36" spans="1:32">
      <c r="A57" s="90"/>
      <c r="B57" s="47"/>
      <c r="C57" s="82" t="s">
        <v>2059</v>
      </c>
      <c r="D57" s="88" t="s">
        <v>2060</v>
      </c>
      <c r="E57" s="91" t="s">
        <v>2061</v>
      </c>
      <c r="F57" s="78"/>
      <c r="G57" s="78"/>
      <c r="H57" s="78"/>
      <c r="I57" s="78"/>
      <c r="J57" s="78"/>
      <c r="K57" s="78"/>
      <c r="L57" s="47"/>
      <c r="M57" s="47"/>
      <c r="N57" s="47"/>
      <c r="O57" s="47"/>
      <c r="P57" s="47"/>
      <c r="Q57" s="47"/>
      <c r="R57" s="47"/>
      <c r="S57" s="47"/>
      <c r="T57" s="47"/>
      <c r="U57" s="47"/>
      <c r="V57" s="47"/>
      <c r="W57" s="47"/>
      <c r="X57" s="47"/>
      <c r="Y57" s="47"/>
      <c r="Z57" s="47"/>
      <c r="AA57" s="47"/>
      <c r="AB57" s="47"/>
      <c r="AC57" s="47"/>
      <c r="AD57" s="47"/>
      <c r="AE57" s="47"/>
      <c r="AF57" s="47"/>
    </row>
    <row r="58" spans="1:32">
      <c r="A58" s="90"/>
      <c r="B58" s="92"/>
      <c r="C58" s="78"/>
      <c r="D58" s="88" t="s">
        <v>1255</v>
      </c>
      <c r="E58" s="88" t="s">
        <v>2062</v>
      </c>
      <c r="F58" s="78"/>
      <c r="G58" s="78"/>
      <c r="H58" s="78"/>
      <c r="I58" s="78"/>
      <c r="J58" s="78"/>
      <c r="K58" s="78"/>
      <c r="L58" s="47"/>
      <c r="M58" s="47"/>
      <c r="N58" s="47"/>
      <c r="O58" s="47"/>
      <c r="P58" s="47"/>
      <c r="Q58" s="47"/>
      <c r="R58" s="47"/>
      <c r="S58" s="47"/>
      <c r="T58" s="47"/>
      <c r="U58" s="47"/>
      <c r="V58" s="47"/>
      <c r="W58" s="47"/>
      <c r="X58" s="47"/>
      <c r="Y58" s="47"/>
      <c r="Z58" s="47"/>
      <c r="AA58" s="47"/>
      <c r="AB58" s="47"/>
      <c r="AC58" s="47"/>
      <c r="AD58" s="47"/>
      <c r="AE58" s="47"/>
      <c r="AF58" s="47"/>
    </row>
    <row r="59" spans="1:32">
      <c r="A59" s="90"/>
      <c r="B59" s="47"/>
      <c r="C59" s="78"/>
      <c r="D59" s="82" t="s">
        <v>2037</v>
      </c>
      <c r="E59" s="82" t="s">
        <v>2063</v>
      </c>
      <c r="F59" s="78"/>
      <c r="G59" s="78"/>
      <c r="H59" s="78"/>
      <c r="I59" s="78"/>
      <c r="J59" s="78"/>
      <c r="K59" s="78"/>
      <c r="L59" s="47"/>
      <c r="M59" s="47"/>
      <c r="N59" s="97"/>
      <c r="O59" s="47"/>
      <c r="P59" s="47"/>
      <c r="Q59" s="47"/>
      <c r="R59" s="47"/>
      <c r="S59" s="47"/>
      <c r="T59" s="47"/>
      <c r="U59" s="47"/>
      <c r="V59" s="47"/>
      <c r="W59" s="47"/>
      <c r="X59" s="47"/>
      <c r="Y59" s="47"/>
      <c r="Z59" s="47"/>
      <c r="AA59" s="47"/>
      <c r="AB59" s="47"/>
      <c r="AC59" s="47"/>
      <c r="AD59" s="47"/>
      <c r="AE59" s="47"/>
      <c r="AF59" s="47"/>
    </row>
    <row r="60" spans="1:32">
      <c r="A60" s="90"/>
      <c r="B60" s="47"/>
      <c r="C60" s="78"/>
      <c r="D60" s="88" t="s">
        <v>2064</v>
      </c>
      <c r="E60" s="88" t="s">
        <v>2065</v>
      </c>
      <c r="F60" s="78"/>
      <c r="G60" s="78"/>
      <c r="H60" s="78"/>
      <c r="I60" s="78"/>
      <c r="J60" s="78"/>
      <c r="K60" s="78"/>
      <c r="L60" s="47"/>
      <c r="M60" s="47"/>
      <c r="N60" s="97"/>
      <c r="O60" s="47"/>
      <c r="P60" s="47"/>
      <c r="Q60" s="47"/>
      <c r="R60" s="47"/>
      <c r="S60" s="47"/>
      <c r="T60" s="47"/>
      <c r="U60" s="47"/>
      <c r="V60" s="47"/>
      <c r="W60" s="47"/>
      <c r="X60" s="47"/>
      <c r="Y60" s="47"/>
      <c r="Z60" s="47"/>
      <c r="AA60" s="47"/>
      <c r="AB60" s="47"/>
      <c r="AC60" s="47"/>
      <c r="AD60" s="47"/>
      <c r="AE60" s="47"/>
      <c r="AF60" s="47"/>
    </row>
    <row r="61" spans="1:32">
      <c r="A61" s="90"/>
      <c r="B61" s="47"/>
      <c r="C61" s="78"/>
      <c r="D61" s="88" t="s">
        <v>2066</v>
      </c>
      <c r="E61" s="88" t="s">
        <v>2067</v>
      </c>
      <c r="F61" s="78"/>
      <c r="G61" s="78"/>
      <c r="H61" s="78"/>
      <c r="I61" s="78"/>
      <c r="J61" s="78"/>
      <c r="K61" s="78"/>
      <c r="L61" s="47"/>
      <c r="M61" s="47"/>
      <c r="N61" s="47"/>
      <c r="O61" s="47"/>
      <c r="P61" s="47"/>
      <c r="Q61" s="47"/>
      <c r="R61" s="47"/>
      <c r="S61" s="47"/>
      <c r="T61" s="47"/>
      <c r="U61" s="47"/>
      <c r="V61" s="47"/>
      <c r="W61" s="47"/>
      <c r="X61" s="47"/>
      <c r="Y61" s="47"/>
      <c r="Z61" s="47"/>
      <c r="AA61" s="47"/>
      <c r="AB61" s="47"/>
      <c r="AC61" s="47"/>
      <c r="AD61" s="47"/>
      <c r="AE61" s="47"/>
      <c r="AF61" s="47"/>
    </row>
    <row r="62" spans="1:32">
      <c r="A62" s="90"/>
      <c r="B62" s="47"/>
      <c r="C62" s="78"/>
      <c r="D62" s="88" t="s">
        <v>2068</v>
      </c>
      <c r="E62" s="88" t="s">
        <v>2069</v>
      </c>
      <c r="F62" s="78"/>
      <c r="G62" s="78"/>
      <c r="H62" s="78"/>
      <c r="I62" s="78"/>
      <c r="J62" s="78"/>
      <c r="K62" s="78"/>
      <c r="L62" s="47"/>
      <c r="M62" s="47"/>
      <c r="N62" s="47"/>
      <c r="O62" s="47"/>
      <c r="P62" s="47"/>
      <c r="Q62" s="47"/>
      <c r="R62" s="47"/>
      <c r="S62" s="47"/>
      <c r="T62" s="47"/>
      <c r="U62" s="47"/>
      <c r="V62" s="47"/>
      <c r="W62" s="47"/>
      <c r="X62" s="47"/>
      <c r="Y62" s="47"/>
      <c r="Z62" s="47"/>
      <c r="AA62" s="47"/>
      <c r="AB62" s="47"/>
      <c r="AC62" s="47"/>
      <c r="AD62" s="47"/>
      <c r="AE62" s="47"/>
      <c r="AF62" s="47"/>
    </row>
    <row r="63" spans="1:32">
      <c r="A63" s="90"/>
      <c r="B63" s="47"/>
      <c r="C63" s="78"/>
      <c r="D63" s="88" t="s">
        <v>2070</v>
      </c>
      <c r="E63" s="88" t="s">
        <v>2071</v>
      </c>
      <c r="F63" s="78"/>
      <c r="G63" s="78"/>
      <c r="H63" s="78"/>
      <c r="I63" s="78"/>
      <c r="J63" s="78"/>
      <c r="K63" s="78"/>
      <c r="L63" s="47"/>
      <c r="M63" s="47"/>
      <c r="N63" s="47"/>
      <c r="O63" s="47"/>
      <c r="P63" s="47"/>
      <c r="Q63" s="47"/>
      <c r="R63" s="47"/>
      <c r="S63" s="47"/>
      <c r="T63" s="47"/>
      <c r="U63" s="47"/>
      <c r="V63" s="47"/>
      <c r="W63" s="47"/>
      <c r="X63" s="47"/>
      <c r="Y63" s="47"/>
      <c r="Z63" s="47"/>
      <c r="AA63" s="47"/>
      <c r="AB63" s="47"/>
      <c r="AC63" s="47"/>
      <c r="AD63" s="47"/>
      <c r="AE63" s="47"/>
      <c r="AF63" s="47"/>
    </row>
    <row r="64" spans="1:32">
      <c r="A64" s="90"/>
      <c r="B64" s="47"/>
      <c r="C64" s="78"/>
      <c r="D64" s="88" t="s">
        <v>2072</v>
      </c>
      <c r="E64" s="88" t="s">
        <v>2073</v>
      </c>
      <c r="F64" s="78"/>
      <c r="G64" s="78"/>
      <c r="H64" s="78"/>
      <c r="I64" s="78"/>
      <c r="J64" s="78"/>
      <c r="K64" s="78"/>
      <c r="L64" s="47"/>
      <c r="M64" s="47"/>
      <c r="N64" s="47"/>
      <c r="O64" s="47"/>
      <c r="P64" s="47"/>
      <c r="Q64" s="47"/>
      <c r="R64" s="47"/>
      <c r="S64" s="47"/>
      <c r="T64" s="47"/>
      <c r="U64" s="47"/>
      <c r="V64" s="47"/>
      <c r="W64" s="47"/>
      <c r="X64" s="47"/>
      <c r="Y64" s="47"/>
      <c r="Z64" s="47"/>
      <c r="AA64" s="47"/>
      <c r="AB64" s="47"/>
      <c r="AC64" s="47"/>
      <c r="AD64" s="47"/>
      <c r="AE64" s="47"/>
      <c r="AF64" s="47"/>
    </row>
    <row r="65" spans="1:32">
      <c r="A65" s="90"/>
      <c r="B65" s="97"/>
      <c r="C65" s="78"/>
      <c r="D65" s="88" t="s">
        <v>2074</v>
      </c>
      <c r="E65" s="88" t="s">
        <v>2075</v>
      </c>
      <c r="F65" s="78"/>
      <c r="G65" s="78"/>
      <c r="H65" s="78"/>
      <c r="I65" s="78"/>
      <c r="J65" s="78"/>
      <c r="K65" s="78"/>
      <c r="L65" s="47"/>
      <c r="M65" s="47"/>
      <c r="N65" s="47"/>
      <c r="O65" s="47"/>
      <c r="P65" s="47"/>
      <c r="Q65" s="47"/>
      <c r="R65" s="47"/>
      <c r="S65" s="47"/>
      <c r="T65" s="47"/>
      <c r="U65" s="47"/>
      <c r="V65" s="47"/>
      <c r="W65" s="47"/>
      <c r="X65" s="47"/>
      <c r="Y65" s="47"/>
      <c r="Z65" s="47"/>
      <c r="AA65" s="47"/>
      <c r="AB65" s="47"/>
      <c r="AC65" s="47"/>
      <c r="AD65" s="47"/>
      <c r="AE65" s="47"/>
      <c r="AF65" s="47"/>
    </row>
    <row r="66" spans="1:32">
      <c r="A66" s="90"/>
      <c r="B66" s="97"/>
      <c r="C66" s="78"/>
      <c r="D66" s="88" t="s">
        <v>2076</v>
      </c>
      <c r="E66" s="88" t="s">
        <v>2077</v>
      </c>
      <c r="F66" s="88"/>
      <c r="G66" s="78"/>
      <c r="H66" s="78"/>
      <c r="I66" s="78"/>
      <c r="J66" s="78"/>
      <c r="K66" s="78"/>
      <c r="L66" s="47"/>
      <c r="M66" s="47"/>
      <c r="N66" s="47"/>
      <c r="O66" s="47"/>
      <c r="P66" s="47"/>
      <c r="Q66" s="47"/>
      <c r="R66" s="47"/>
      <c r="S66" s="47"/>
      <c r="T66" s="47"/>
      <c r="U66" s="47"/>
      <c r="V66" s="47"/>
      <c r="W66" s="47"/>
      <c r="X66" s="47"/>
      <c r="Y66" s="47"/>
      <c r="Z66" s="47"/>
      <c r="AA66" s="47"/>
      <c r="AB66" s="47"/>
      <c r="AC66" s="47"/>
      <c r="AD66" s="47"/>
      <c r="AE66" s="47"/>
      <c r="AF66" s="47"/>
    </row>
    <row r="67" ht="60" spans="1:32">
      <c r="A67" s="90"/>
      <c r="B67" s="97"/>
      <c r="C67" s="78"/>
      <c r="D67" s="91" t="s">
        <v>2078</v>
      </c>
      <c r="E67" s="91" t="s">
        <v>2079</v>
      </c>
      <c r="F67" s="88"/>
      <c r="G67" s="78"/>
      <c r="H67" s="78"/>
      <c r="I67" s="78"/>
      <c r="J67" s="78"/>
      <c r="K67" s="78"/>
      <c r="L67" s="47"/>
      <c r="M67" s="47"/>
      <c r="N67" s="47"/>
      <c r="O67" s="47"/>
      <c r="P67" s="47"/>
      <c r="Q67" s="47"/>
      <c r="R67" s="47"/>
      <c r="S67" s="47"/>
      <c r="T67" s="47"/>
      <c r="U67" s="47"/>
      <c r="V67" s="47"/>
      <c r="W67" s="47"/>
      <c r="X67" s="47"/>
      <c r="Y67" s="47"/>
      <c r="Z67" s="47"/>
      <c r="AA67" s="47"/>
      <c r="AB67" s="47"/>
      <c r="AC67" s="47"/>
      <c r="AD67" s="47"/>
      <c r="AE67" s="47"/>
      <c r="AF67" s="47"/>
    </row>
    <row r="68" spans="1:32">
      <c r="A68" s="90"/>
      <c r="B68" s="97"/>
      <c r="C68" s="78"/>
      <c r="D68" s="91" t="s">
        <v>2080</v>
      </c>
      <c r="E68" s="91" t="s">
        <v>2081</v>
      </c>
      <c r="F68" s="88" t="s">
        <v>2082</v>
      </c>
      <c r="G68" s="78"/>
      <c r="H68" s="78"/>
      <c r="I68" s="78"/>
      <c r="J68" s="78"/>
      <c r="K68" s="78"/>
      <c r="L68" s="47"/>
      <c r="M68" s="47"/>
      <c r="N68" s="47"/>
      <c r="O68" s="47"/>
      <c r="P68" s="47"/>
      <c r="Q68" s="47"/>
      <c r="R68" s="47"/>
      <c r="S68" s="47"/>
      <c r="T68" s="47"/>
      <c r="U68" s="47"/>
      <c r="V68" s="47"/>
      <c r="W68" s="47"/>
      <c r="X68" s="47"/>
      <c r="Y68" s="47"/>
      <c r="Z68" s="47"/>
      <c r="AA68" s="47"/>
      <c r="AB68" s="47"/>
      <c r="AC68" s="47"/>
      <c r="AD68" s="47"/>
      <c r="AE68" s="47"/>
      <c r="AF68" s="47"/>
    </row>
    <row r="69" ht="60" spans="1:32">
      <c r="A69" s="90"/>
      <c r="B69" s="97"/>
      <c r="C69" s="78"/>
      <c r="D69" s="91" t="s">
        <v>2083</v>
      </c>
      <c r="E69" s="91" t="s">
        <v>2084</v>
      </c>
      <c r="F69" s="88"/>
      <c r="G69" s="78"/>
      <c r="H69" s="78"/>
      <c r="I69" s="78"/>
      <c r="J69" s="78"/>
      <c r="K69" s="78"/>
      <c r="L69" s="47"/>
      <c r="M69" s="47"/>
      <c r="N69" s="47"/>
      <c r="O69" s="47"/>
      <c r="P69" s="47"/>
      <c r="Q69" s="47"/>
      <c r="R69" s="47"/>
      <c r="S69" s="47"/>
      <c r="T69" s="47"/>
      <c r="U69" s="47"/>
      <c r="V69" s="47"/>
      <c r="W69" s="47"/>
      <c r="X69" s="47"/>
      <c r="Y69" s="47"/>
      <c r="Z69" s="47"/>
      <c r="AA69" s="47"/>
      <c r="AB69" s="47"/>
      <c r="AC69" s="47"/>
      <c r="AD69" s="47"/>
      <c r="AE69" s="47"/>
      <c r="AF69" s="47"/>
    </row>
    <row r="70" spans="1:32">
      <c r="A70" s="90"/>
      <c r="B70" s="97"/>
      <c r="C70" s="78"/>
      <c r="D70" s="78"/>
      <c r="E70" s="78"/>
      <c r="F70" s="78"/>
      <c r="G70" s="78"/>
      <c r="H70" s="78"/>
      <c r="I70" s="78"/>
      <c r="J70" s="78"/>
      <c r="K70" s="78"/>
      <c r="L70" s="47"/>
      <c r="M70" s="47"/>
      <c r="N70" s="47"/>
      <c r="O70" s="47"/>
      <c r="P70" s="47"/>
      <c r="Q70" s="47"/>
      <c r="R70" s="47"/>
      <c r="S70" s="47"/>
      <c r="T70" s="47"/>
      <c r="U70" s="47"/>
      <c r="V70" s="47"/>
      <c r="W70" s="47"/>
      <c r="X70" s="47"/>
      <c r="Y70" s="47"/>
      <c r="Z70" s="47"/>
      <c r="AA70" s="47"/>
      <c r="AB70" s="47"/>
      <c r="AC70" s="47"/>
      <c r="AD70" s="47"/>
      <c r="AE70" s="47"/>
      <c r="AF70" s="47"/>
    </row>
    <row r="71" spans="1:32">
      <c r="A71" s="47"/>
      <c r="B71" s="97"/>
      <c r="C71" s="47"/>
      <c r="D71" s="47"/>
      <c r="E71" s="47"/>
      <c r="F71" s="47"/>
      <c r="G71" s="47"/>
      <c r="H71" s="3"/>
      <c r="I71" s="3"/>
      <c r="J71" s="3"/>
      <c r="K71" s="3"/>
      <c r="L71" s="47"/>
      <c r="M71" s="47"/>
      <c r="N71" s="47"/>
      <c r="O71" s="47"/>
      <c r="P71" s="47"/>
      <c r="Q71" s="47"/>
      <c r="R71" s="47"/>
      <c r="S71" s="47"/>
      <c r="T71" s="47"/>
      <c r="U71" s="47"/>
      <c r="V71" s="47"/>
      <c r="W71" s="47"/>
      <c r="X71" s="47"/>
      <c r="Y71" s="47"/>
      <c r="Z71" s="47"/>
      <c r="AA71" s="47"/>
      <c r="AB71" s="47"/>
      <c r="AC71" s="47"/>
      <c r="AD71" s="47"/>
      <c r="AE71" s="47"/>
      <c r="AF71" s="47"/>
    </row>
    <row r="72" spans="1:32">
      <c r="A72" s="87" t="s">
        <v>2085</v>
      </c>
      <c r="B72" s="47"/>
      <c r="C72" s="47"/>
      <c r="D72" s="78" t="s">
        <v>2086</v>
      </c>
      <c r="E72" s="78" t="s">
        <v>2087</v>
      </c>
      <c r="F72" s="3"/>
      <c r="G72" s="3"/>
      <c r="H72" s="3"/>
      <c r="I72" s="47"/>
      <c r="J72" s="47"/>
      <c r="K72" s="47"/>
      <c r="L72" s="47"/>
      <c r="M72" s="47"/>
      <c r="N72" s="47"/>
      <c r="O72" s="47"/>
      <c r="P72" s="47"/>
      <c r="Q72" s="47"/>
      <c r="R72" s="47"/>
      <c r="S72" s="47"/>
      <c r="T72" s="47"/>
      <c r="U72" s="47"/>
      <c r="V72" s="47"/>
      <c r="W72" s="47"/>
      <c r="X72" s="47"/>
      <c r="Y72" s="47"/>
      <c r="Z72" s="47"/>
      <c r="AA72" s="47"/>
      <c r="AB72" s="47"/>
      <c r="AC72" s="47"/>
      <c r="AD72" s="47"/>
      <c r="AE72" s="47"/>
      <c r="AF72" s="47"/>
    </row>
    <row r="73" spans="1:32">
      <c r="A73" s="87"/>
      <c r="B73" s="47"/>
      <c r="C73" s="47"/>
      <c r="D73" s="78" t="s">
        <v>2088</v>
      </c>
      <c r="E73" s="78" t="s">
        <v>2089</v>
      </c>
      <c r="F73" s="11" t="s">
        <v>2090</v>
      </c>
      <c r="G73" s="3"/>
      <c r="H73" s="3"/>
      <c r="I73" s="47"/>
      <c r="J73" s="47"/>
      <c r="K73" s="47"/>
      <c r="L73" s="47"/>
      <c r="M73" s="47"/>
      <c r="N73" s="47"/>
      <c r="O73" s="47"/>
      <c r="P73" s="47"/>
      <c r="Q73" s="47"/>
      <c r="R73" s="47"/>
      <c r="S73" s="47"/>
      <c r="T73" s="47"/>
      <c r="U73" s="47"/>
      <c r="V73" s="47"/>
      <c r="W73" s="47"/>
      <c r="X73" s="47"/>
      <c r="Y73" s="47"/>
      <c r="Z73" s="47"/>
      <c r="AA73" s="47"/>
      <c r="AB73" s="47"/>
      <c r="AC73" s="47"/>
      <c r="AD73" s="47"/>
      <c r="AE73" s="47"/>
      <c r="AF73" s="47"/>
    </row>
    <row r="74" spans="1:32">
      <c r="A74" s="87"/>
      <c r="B74" s="47"/>
      <c r="C74" s="47"/>
      <c r="D74" s="47"/>
      <c r="E74" s="47"/>
      <c r="F74" s="3"/>
      <c r="G74" s="3"/>
      <c r="H74" s="3"/>
      <c r="I74" s="47"/>
      <c r="J74" s="47"/>
      <c r="K74" s="47"/>
      <c r="L74" s="47"/>
      <c r="M74" s="47"/>
      <c r="N74" s="47"/>
      <c r="O74" s="47"/>
      <c r="P74" s="47"/>
      <c r="Q74" s="47"/>
      <c r="R74" s="47"/>
      <c r="S74" s="47"/>
      <c r="T74" s="47"/>
      <c r="U74" s="47"/>
      <c r="V74" s="47"/>
      <c r="W74" s="47"/>
      <c r="X74" s="47"/>
      <c r="Y74" s="47"/>
      <c r="Z74" s="47"/>
      <c r="AA74" s="47"/>
      <c r="AB74" s="47"/>
      <c r="AC74" s="47"/>
      <c r="AD74" s="47"/>
      <c r="AE74" s="47"/>
      <c r="AF74" s="47"/>
    </row>
    <row r="75" spans="1:32">
      <c r="A75" s="87"/>
      <c r="B75" s="47"/>
      <c r="C75" s="47"/>
      <c r="D75" s="97" t="s">
        <v>2091</v>
      </c>
      <c r="E75" s="97" t="s">
        <v>2092</v>
      </c>
      <c r="F75" s="3"/>
      <c r="G75" s="3"/>
      <c r="H75" s="3"/>
      <c r="I75" s="47"/>
      <c r="J75" s="47"/>
      <c r="K75" s="47"/>
      <c r="L75" s="47"/>
      <c r="M75" s="47"/>
      <c r="N75" s="47"/>
      <c r="O75" s="47"/>
      <c r="P75" s="47"/>
      <c r="Q75" s="47"/>
      <c r="R75" s="47"/>
      <c r="S75" s="47"/>
      <c r="T75" s="47"/>
      <c r="U75" s="47"/>
      <c r="V75" s="47"/>
      <c r="W75" s="47"/>
      <c r="X75" s="47"/>
      <c r="Y75" s="47"/>
      <c r="Z75" s="47"/>
      <c r="AA75" s="47"/>
      <c r="AB75" s="47"/>
      <c r="AC75" s="47"/>
      <c r="AD75" s="47"/>
      <c r="AE75" s="47"/>
      <c r="AF75" s="47"/>
    </row>
    <row r="76" spans="1:32">
      <c r="A76" s="47"/>
      <c r="B76" s="47"/>
      <c r="C76" s="47"/>
      <c r="D76" s="97" t="s">
        <v>2093</v>
      </c>
      <c r="E76" s="97" t="s">
        <v>2094</v>
      </c>
      <c r="F76" s="3"/>
      <c r="G76" s="3"/>
      <c r="H76" s="3"/>
      <c r="I76" s="47"/>
      <c r="J76" s="47"/>
      <c r="K76" s="47"/>
      <c r="L76" s="47"/>
      <c r="M76" s="47"/>
      <c r="N76" s="47"/>
      <c r="O76" s="47"/>
      <c r="P76" s="47"/>
      <c r="Q76" s="47"/>
      <c r="R76" s="47"/>
      <c r="S76" s="47"/>
      <c r="T76" s="47"/>
      <c r="U76" s="47"/>
      <c r="V76" s="47"/>
      <c r="W76" s="47"/>
      <c r="X76" s="47"/>
      <c r="Y76" s="47"/>
      <c r="Z76" s="47"/>
      <c r="AA76" s="47"/>
      <c r="AB76" s="47"/>
      <c r="AC76" s="47"/>
      <c r="AD76" s="47"/>
      <c r="AE76" s="47"/>
      <c r="AF76" s="47"/>
    </row>
    <row r="77" spans="1:32">
      <c r="A77" s="47"/>
      <c r="B77" s="47"/>
      <c r="C77" s="47"/>
      <c r="D77" s="97" t="s">
        <v>2095</v>
      </c>
      <c r="E77" s="97" t="s">
        <v>2096</v>
      </c>
      <c r="F77" s="85"/>
      <c r="G77" s="85"/>
      <c r="H77" s="47"/>
      <c r="I77" s="47"/>
      <c r="J77" s="47"/>
      <c r="K77" s="47"/>
      <c r="L77" s="47"/>
      <c r="M77" s="47"/>
      <c r="N77" s="47"/>
      <c r="O77" s="47"/>
      <c r="P77" s="47"/>
      <c r="Q77" s="47"/>
      <c r="R77" s="47"/>
      <c r="S77" s="47"/>
      <c r="T77" s="47"/>
      <c r="U77" s="47"/>
      <c r="V77" s="47"/>
      <c r="W77" s="47"/>
      <c r="X77" s="47"/>
      <c r="Y77" s="47"/>
      <c r="Z77" s="47"/>
      <c r="AA77" s="47"/>
      <c r="AB77" s="47"/>
      <c r="AC77" s="47"/>
      <c r="AD77" s="47"/>
      <c r="AE77" s="47"/>
      <c r="AF77" s="47"/>
    </row>
    <row r="78" spans="1:32">
      <c r="A78" s="47"/>
      <c r="B78" s="47"/>
      <c r="C78" s="47"/>
      <c r="D78" s="97" t="s">
        <v>2097</v>
      </c>
      <c r="E78" s="97" t="s">
        <v>2098</v>
      </c>
      <c r="F78" s="85"/>
      <c r="G78" s="85"/>
      <c r="H78" s="47"/>
      <c r="I78" s="47"/>
      <c r="J78" s="47"/>
      <c r="K78" s="47"/>
      <c r="L78" s="47"/>
      <c r="M78" s="47"/>
      <c r="N78" s="47"/>
      <c r="O78" s="47"/>
      <c r="P78" s="47"/>
      <c r="Q78" s="47"/>
      <c r="R78" s="47"/>
      <c r="S78" s="47"/>
      <c r="T78" s="47"/>
      <c r="U78" s="47"/>
      <c r="V78" s="47"/>
      <c r="W78" s="47"/>
      <c r="X78" s="47"/>
      <c r="Y78" s="47"/>
      <c r="Z78" s="47"/>
      <c r="AA78" s="47"/>
      <c r="AB78" s="47"/>
      <c r="AC78" s="47"/>
      <c r="AD78" s="47"/>
      <c r="AE78" s="47"/>
      <c r="AF78" s="47"/>
    </row>
    <row r="79" spans="1:32">
      <c r="A79" s="47"/>
      <c r="B79" s="47"/>
      <c r="C79" s="47"/>
      <c r="D79" s="78" t="s">
        <v>2099</v>
      </c>
      <c r="E79" s="78" t="s">
        <v>2100</v>
      </c>
      <c r="F79" s="85"/>
      <c r="G79" s="85"/>
      <c r="H79" s="47"/>
      <c r="I79" s="47"/>
      <c r="J79" s="47"/>
      <c r="K79" s="47"/>
      <c r="L79" s="47"/>
      <c r="M79" s="47"/>
      <c r="N79" s="47"/>
      <c r="O79" s="47"/>
      <c r="P79" s="47"/>
      <c r="Q79" s="47"/>
      <c r="R79" s="47"/>
      <c r="S79" s="47"/>
      <c r="T79" s="47"/>
      <c r="U79" s="47"/>
      <c r="V79" s="47"/>
      <c r="W79" s="47"/>
      <c r="X79" s="47"/>
      <c r="Y79" s="47"/>
      <c r="Z79" s="47"/>
      <c r="AA79" s="47"/>
      <c r="AB79" s="47"/>
      <c r="AC79" s="47"/>
      <c r="AD79" s="47"/>
      <c r="AE79" s="47"/>
      <c r="AF79" s="47"/>
    </row>
    <row r="80" spans="1:32">
      <c r="A80" s="47"/>
      <c r="B80" s="47"/>
      <c r="C80" s="47"/>
      <c r="D80" s="47"/>
      <c r="E80" s="47"/>
      <c r="F80" s="85"/>
      <c r="G80" s="85"/>
      <c r="H80" s="47"/>
      <c r="I80" s="47"/>
      <c r="J80" s="47"/>
      <c r="K80" s="47"/>
      <c r="L80" s="47"/>
      <c r="M80" s="47"/>
      <c r="N80" s="47"/>
      <c r="O80" s="47"/>
      <c r="P80" s="47"/>
      <c r="Q80" s="47"/>
      <c r="R80" s="47"/>
      <c r="S80" s="47"/>
      <c r="T80" s="47"/>
      <c r="U80" s="47"/>
      <c r="V80" s="47"/>
      <c r="W80" s="47"/>
      <c r="X80" s="47"/>
      <c r="Y80" s="47"/>
      <c r="Z80" s="47"/>
      <c r="AA80" s="47"/>
      <c r="AB80" s="47"/>
      <c r="AC80" s="47"/>
      <c r="AD80" s="47"/>
      <c r="AE80" s="47"/>
      <c r="AF80" s="47"/>
    </row>
    <row r="81" spans="1:32">
      <c r="A81" s="47"/>
      <c r="B81" s="47"/>
      <c r="C81" s="47"/>
      <c r="D81" s="78" t="s">
        <v>2101</v>
      </c>
      <c r="E81" s="78" t="s">
        <v>2102</v>
      </c>
      <c r="F81" s="85"/>
      <c r="G81" s="85"/>
      <c r="H81" s="47"/>
      <c r="I81" s="47"/>
      <c r="J81" s="47"/>
      <c r="K81" s="47"/>
      <c r="L81" s="47"/>
      <c r="M81" s="47"/>
      <c r="N81" s="47"/>
      <c r="O81" s="47"/>
      <c r="P81" s="47"/>
      <c r="Q81" s="47"/>
      <c r="R81" s="47"/>
      <c r="S81" s="47"/>
      <c r="T81" s="47"/>
      <c r="U81" s="47"/>
      <c r="V81" s="47"/>
      <c r="W81" s="47"/>
      <c r="X81" s="47"/>
      <c r="Y81" s="47"/>
      <c r="Z81" s="47"/>
      <c r="AA81" s="47"/>
      <c r="AB81" s="47"/>
      <c r="AC81" s="47"/>
      <c r="AD81" s="47"/>
      <c r="AE81" s="47"/>
      <c r="AF81" s="47"/>
    </row>
    <row r="82" spans="1:32">
      <c r="A82" s="47"/>
      <c r="B82" s="47"/>
      <c r="C82" s="47"/>
      <c r="D82" s="47"/>
      <c r="E82" s="47"/>
      <c r="F82" s="85"/>
      <c r="G82" s="85"/>
      <c r="H82" s="47"/>
      <c r="I82" s="47"/>
      <c r="J82" s="47"/>
      <c r="K82" s="47"/>
      <c r="L82" s="47"/>
      <c r="M82" s="47"/>
      <c r="N82" s="47"/>
      <c r="O82" s="47"/>
      <c r="P82" s="47"/>
      <c r="Q82" s="47"/>
      <c r="R82" s="47"/>
      <c r="S82" s="47"/>
      <c r="T82" s="47"/>
      <c r="U82" s="47"/>
      <c r="V82" s="47"/>
      <c r="W82" s="47"/>
      <c r="X82" s="47"/>
      <c r="Y82" s="47"/>
      <c r="Z82" s="47"/>
      <c r="AA82" s="47"/>
      <c r="AB82" s="47"/>
      <c r="AC82" s="47"/>
      <c r="AD82" s="47"/>
      <c r="AE82" s="47"/>
      <c r="AF82" s="47"/>
    </row>
    <row r="83" spans="1:32">
      <c r="A83" s="47"/>
      <c r="B83" s="47"/>
      <c r="C83" s="47"/>
      <c r="D83" s="47"/>
      <c r="E83" s="47"/>
      <c r="F83" s="85"/>
      <c r="G83" s="85"/>
      <c r="H83" s="47"/>
      <c r="I83" s="47"/>
      <c r="J83" s="47"/>
      <c r="K83" s="47"/>
      <c r="L83" s="47"/>
      <c r="M83" s="47"/>
      <c r="N83" s="47"/>
      <c r="O83" s="47"/>
      <c r="P83" s="47"/>
      <c r="Q83" s="47"/>
      <c r="R83" s="47"/>
      <c r="S83" s="47"/>
      <c r="T83" s="47"/>
      <c r="U83" s="47"/>
      <c r="V83" s="47"/>
      <c r="W83" s="47"/>
      <c r="X83" s="47"/>
      <c r="Y83" s="47"/>
      <c r="Z83" s="47"/>
      <c r="AA83" s="47"/>
      <c r="AB83" s="47"/>
      <c r="AC83" s="47"/>
      <c r="AD83" s="47"/>
      <c r="AE83" s="47"/>
      <c r="AF83" s="47"/>
    </row>
    <row r="84" spans="1:32">
      <c r="A84" s="47"/>
      <c r="B84" s="47"/>
      <c r="C84" s="47"/>
      <c r="D84" s="47"/>
      <c r="E84" s="47"/>
      <c r="F84" s="85"/>
      <c r="G84" s="85"/>
      <c r="H84" s="47"/>
      <c r="I84" s="47"/>
      <c r="J84" s="47"/>
      <c r="K84" s="47"/>
      <c r="L84" s="47"/>
      <c r="M84" s="47"/>
      <c r="N84" s="47"/>
      <c r="O84" s="47"/>
      <c r="P84" s="47"/>
      <c r="Q84" s="47"/>
      <c r="R84" s="47"/>
      <c r="S84" s="47"/>
      <c r="T84" s="47"/>
      <c r="U84" s="47"/>
      <c r="V84" s="47"/>
      <c r="W84" s="47"/>
      <c r="X84" s="47"/>
      <c r="Y84" s="47"/>
      <c r="Z84" s="47"/>
      <c r="AA84" s="47"/>
      <c r="AB84" s="47"/>
      <c r="AC84" s="47"/>
      <c r="AD84" s="47"/>
      <c r="AE84" s="47"/>
      <c r="AF84" s="47"/>
    </row>
    <row r="85" spans="1:32">
      <c r="A85" s="47"/>
      <c r="B85" s="47"/>
      <c r="C85" s="47"/>
      <c r="D85" s="47"/>
      <c r="E85" s="47"/>
      <c r="F85" s="85"/>
      <c r="G85" s="85"/>
      <c r="H85" s="47"/>
      <c r="I85" s="47"/>
      <c r="J85" s="47"/>
      <c r="K85" s="47"/>
      <c r="L85" s="47"/>
      <c r="M85" s="47"/>
      <c r="N85" s="47"/>
      <c r="O85" s="47"/>
      <c r="P85" s="47"/>
      <c r="Q85" s="47"/>
      <c r="R85" s="47"/>
      <c r="S85" s="47"/>
      <c r="T85" s="47"/>
      <c r="U85" s="47"/>
      <c r="V85" s="47"/>
      <c r="W85" s="47"/>
      <c r="X85" s="47"/>
      <c r="Y85" s="47"/>
      <c r="Z85" s="47"/>
      <c r="AA85" s="47"/>
      <c r="AB85" s="47"/>
      <c r="AC85" s="47"/>
      <c r="AD85" s="47"/>
      <c r="AE85" s="47"/>
      <c r="AF85" s="47"/>
    </row>
    <row r="86" spans="1:32">
      <c r="A86" s="47"/>
      <c r="B86" s="47"/>
      <c r="C86" s="47"/>
      <c r="D86" s="78" t="s">
        <v>2103</v>
      </c>
      <c r="E86" s="78" t="s">
        <v>2104</v>
      </c>
      <c r="F86" s="85"/>
      <c r="G86" s="85"/>
      <c r="H86" s="47"/>
      <c r="I86" s="47"/>
      <c r="J86" s="47"/>
      <c r="K86" s="47"/>
      <c r="L86" s="47"/>
      <c r="M86" s="47"/>
      <c r="N86" s="47"/>
      <c r="O86" s="47"/>
      <c r="P86" s="47"/>
      <c r="Q86" s="47"/>
      <c r="R86" s="47"/>
      <c r="S86" s="47"/>
      <c r="T86" s="47"/>
      <c r="U86" s="47"/>
      <c r="V86" s="47"/>
      <c r="W86" s="47"/>
      <c r="X86" s="47"/>
      <c r="Y86" s="47"/>
      <c r="Z86" s="47"/>
      <c r="AA86" s="47"/>
      <c r="AB86" s="47"/>
      <c r="AC86" s="47"/>
      <c r="AD86" s="47"/>
      <c r="AE86" s="47"/>
      <c r="AF86" s="47"/>
    </row>
    <row r="87" spans="1:32">
      <c r="A87" s="47"/>
      <c r="B87" s="47"/>
      <c r="C87" s="47"/>
      <c r="D87" s="78" t="s">
        <v>2105</v>
      </c>
      <c r="E87" s="78" t="s">
        <v>2106</v>
      </c>
      <c r="F87" s="85"/>
      <c r="G87" s="85"/>
      <c r="H87" s="47"/>
      <c r="I87" s="47"/>
      <c r="J87" s="47"/>
      <c r="K87" s="47"/>
      <c r="L87" s="47"/>
      <c r="M87" s="47"/>
      <c r="N87" s="47"/>
      <c r="O87" s="47"/>
      <c r="P87" s="47"/>
      <c r="Q87" s="47"/>
      <c r="R87" s="47"/>
      <c r="S87" s="47"/>
      <c r="T87" s="47"/>
      <c r="U87" s="47"/>
      <c r="V87" s="47"/>
      <c r="W87" s="47"/>
      <c r="X87" s="47"/>
      <c r="Y87" s="47"/>
      <c r="Z87" s="47"/>
      <c r="AA87" s="47"/>
      <c r="AB87" s="47"/>
      <c r="AC87" s="47"/>
      <c r="AD87" s="47"/>
      <c r="AE87" s="47"/>
      <c r="AF87" s="47"/>
    </row>
    <row r="88" spans="1:32">
      <c r="A88" s="47"/>
      <c r="B88" s="47"/>
      <c r="C88" s="47"/>
      <c r="D88" s="47"/>
      <c r="E88" s="47"/>
      <c r="F88" s="85"/>
      <c r="G88" s="85"/>
      <c r="H88" s="47"/>
      <c r="I88" s="47"/>
      <c r="J88" s="47"/>
      <c r="K88" s="47"/>
      <c r="L88" s="47"/>
      <c r="M88" s="47"/>
      <c r="N88" s="47"/>
      <c r="O88" s="47"/>
      <c r="P88" s="47"/>
      <c r="Q88" s="47"/>
      <c r="R88" s="47"/>
      <c r="S88" s="47"/>
      <c r="T88" s="47"/>
      <c r="U88" s="47"/>
      <c r="V88" s="47"/>
      <c r="W88" s="47"/>
      <c r="X88" s="47"/>
      <c r="Y88" s="47"/>
      <c r="Z88" s="47"/>
      <c r="AA88" s="47"/>
      <c r="AB88" s="47"/>
      <c r="AC88" s="47"/>
      <c r="AD88" s="47"/>
      <c r="AE88" s="47"/>
      <c r="AF88" s="47"/>
    </row>
    <row r="89" spans="1:32">
      <c r="A89" s="47"/>
      <c r="B89" s="47"/>
      <c r="C89" s="47"/>
      <c r="D89" s="47"/>
      <c r="E89" s="47"/>
      <c r="F89" s="85"/>
      <c r="G89" s="85"/>
      <c r="H89" s="47"/>
      <c r="I89" s="47"/>
      <c r="J89" s="47"/>
      <c r="K89" s="47"/>
      <c r="L89" s="47"/>
      <c r="M89" s="47"/>
      <c r="N89" s="47"/>
      <c r="O89" s="47"/>
      <c r="P89" s="47"/>
      <c r="Q89" s="47"/>
      <c r="R89" s="47"/>
      <c r="S89" s="47"/>
      <c r="T89" s="47"/>
      <c r="U89" s="47"/>
      <c r="V89" s="47"/>
      <c r="W89" s="47"/>
      <c r="X89" s="47"/>
      <c r="Y89" s="47"/>
      <c r="Z89" s="47"/>
      <c r="AA89" s="47"/>
      <c r="AB89" s="47"/>
      <c r="AC89" s="47"/>
      <c r="AD89" s="47"/>
      <c r="AE89" s="47"/>
      <c r="AF89" s="47"/>
    </row>
    <row r="90" spans="1:32">
      <c r="A90" s="60" t="s">
        <v>2107</v>
      </c>
      <c r="B90" s="98"/>
      <c r="C90" s="98"/>
      <c r="D90" s="98"/>
      <c r="E90" s="98"/>
      <c r="F90" s="98"/>
      <c r="G90" s="61"/>
      <c r="H90" s="61"/>
      <c r="I90" s="61"/>
      <c r="J90" s="61"/>
      <c r="K90" s="98"/>
      <c r="L90" s="98"/>
      <c r="M90" s="98"/>
      <c r="N90" s="98"/>
      <c r="O90" s="98"/>
      <c r="P90" s="98"/>
      <c r="Q90" s="98"/>
      <c r="R90" s="98"/>
      <c r="S90" s="98"/>
      <c r="T90" s="98"/>
      <c r="U90" s="98"/>
      <c r="V90" s="98"/>
      <c r="W90" s="98"/>
      <c r="X90" s="98"/>
      <c r="Y90" s="98"/>
      <c r="Z90" s="98"/>
      <c r="AA90" s="98"/>
      <c r="AB90" s="98"/>
      <c r="AC90" s="98"/>
      <c r="AD90" s="98"/>
      <c r="AE90" s="98"/>
      <c r="AF90" s="98"/>
    </row>
    <row r="91" ht="180" spans="1:32">
      <c r="A91" s="71" t="s">
        <v>2108</v>
      </c>
      <c r="B91" s="45"/>
      <c r="C91" s="47"/>
      <c r="D91" s="60" t="s">
        <v>2109</v>
      </c>
      <c r="E91" s="61" t="s">
        <v>2110</v>
      </c>
      <c r="F91" s="60" t="s">
        <v>886</v>
      </c>
      <c r="G91" s="60"/>
      <c r="H91" s="47"/>
      <c r="I91" s="47"/>
      <c r="J91" s="47"/>
      <c r="K91" s="47"/>
      <c r="L91" s="47"/>
      <c r="M91" s="47"/>
      <c r="N91" s="78" t="s">
        <v>2111</v>
      </c>
      <c r="O91" s="60"/>
      <c r="P91" s="60"/>
      <c r="Q91" s="60"/>
      <c r="R91" s="60"/>
      <c r="S91" s="60"/>
      <c r="T91" s="60"/>
      <c r="U91" s="60"/>
      <c r="V91" s="60"/>
      <c r="W91" s="60"/>
      <c r="X91" s="60"/>
      <c r="Y91" s="60"/>
      <c r="Z91" s="60"/>
      <c r="AA91" s="60"/>
      <c r="AB91" s="60"/>
      <c r="AC91" s="60"/>
      <c r="AD91" s="60"/>
      <c r="AE91" s="60"/>
      <c r="AF91" s="60"/>
    </row>
    <row r="92" ht="156" spans="1:32">
      <c r="A92" s="71"/>
      <c r="B92" s="45"/>
      <c r="C92" s="47"/>
      <c r="D92" s="78" t="s">
        <v>2112</v>
      </c>
      <c r="E92" s="46" t="s">
        <v>2113</v>
      </c>
      <c r="F92" s="60" t="s">
        <v>886</v>
      </c>
      <c r="G92" s="60"/>
      <c r="H92" s="47"/>
      <c r="I92" s="47"/>
      <c r="J92" s="47"/>
      <c r="K92" s="47"/>
      <c r="L92" s="47"/>
      <c r="M92" s="47"/>
      <c r="N92" s="47"/>
      <c r="O92" s="60"/>
      <c r="P92" s="60"/>
      <c r="Q92" s="60"/>
      <c r="R92" s="60"/>
      <c r="S92" s="60"/>
      <c r="T92" s="60"/>
      <c r="U92" s="60"/>
      <c r="V92" s="60"/>
      <c r="W92" s="60"/>
      <c r="X92" s="60"/>
      <c r="Y92" s="60"/>
      <c r="Z92" s="60"/>
      <c r="AA92" s="60"/>
      <c r="AB92" s="60"/>
      <c r="AC92" s="60"/>
      <c r="AD92" s="60"/>
      <c r="AE92" s="60"/>
      <c r="AF92" s="60"/>
    </row>
    <row r="93" ht="24" spans="1:32">
      <c r="A93" s="71"/>
      <c r="B93" s="47"/>
      <c r="C93" s="47"/>
      <c r="D93" s="78" t="s">
        <v>2114</v>
      </c>
      <c r="E93" s="46" t="s">
        <v>2115</v>
      </c>
      <c r="F93" s="60" t="s">
        <v>886</v>
      </c>
      <c r="G93" s="60"/>
      <c r="H93" s="47"/>
      <c r="I93" s="47"/>
      <c r="J93" s="47"/>
      <c r="K93" s="78" t="s">
        <v>2116</v>
      </c>
      <c r="L93" s="47"/>
      <c r="M93" s="47"/>
      <c r="N93" s="47"/>
      <c r="O93" s="60"/>
      <c r="P93" s="60"/>
      <c r="Q93" s="60"/>
      <c r="R93" s="60"/>
      <c r="S93" s="60"/>
      <c r="T93" s="60"/>
      <c r="U93" s="60"/>
      <c r="V93" s="60"/>
      <c r="W93" s="60"/>
      <c r="X93" s="60"/>
      <c r="Y93" s="60"/>
      <c r="Z93" s="60"/>
      <c r="AA93" s="60"/>
      <c r="AB93" s="60"/>
      <c r="AC93" s="60"/>
      <c r="AD93" s="60"/>
      <c r="AE93" s="60"/>
      <c r="AF93" s="60"/>
    </row>
    <row r="94" ht="144" spans="1:32">
      <c r="A94" s="71"/>
      <c r="B94" s="62"/>
      <c r="C94" s="84"/>
      <c r="D94" s="88" t="s">
        <v>2117</v>
      </c>
      <c r="E94" s="32" t="s">
        <v>2118</v>
      </c>
      <c r="F94" s="85"/>
      <c r="G94" s="85"/>
      <c r="H94" s="47"/>
      <c r="I94" s="47"/>
      <c r="J94" s="47"/>
      <c r="K94" s="47"/>
      <c r="L94" s="47"/>
      <c r="M94" s="47"/>
      <c r="N94" s="47"/>
      <c r="O94" s="47"/>
      <c r="P94" s="47"/>
      <c r="Q94" s="47"/>
      <c r="R94" s="47"/>
      <c r="S94" s="47"/>
      <c r="T94" s="47"/>
      <c r="U94" s="47"/>
      <c r="V94" s="47"/>
      <c r="W94" s="47"/>
      <c r="X94" s="47"/>
      <c r="Y94" s="47"/>
      <c r="Z94" s="47"/>
      <c r="AA94" s="47"/>
      <c r="AB94" s="47"/>
      <c r="AC94" s="47"/>
      <c r="AD94" s="47"/>
      <c r="AE94" s="47"/>
      <c r="AF94" s="47"/>
    </row>
    <row r="95" ht="36" spans="1:32">
      <c r="A95" s="71"/>
      <c r="B95" s="84"/>
      <c r="C95" s="84"/>
      <c r="D95" s="88" t="s">
        <v>2119</v>
      </c>
      <c r="E95" s="91" t="s">
        <v>2120</v>
      </c>
      <c r="F95" s="85"/>
      <c r="G95" s="85"/>
      <c r="H95" s="47"/>
      <c r="I95" s="47"/>
      <c r="J95" s="47"/>
      <c r="K95" s="47"/>
      <c r="L95" s="47"/>
      <c r="M95" s="47"/>
      <c r="N95" s="47"/>
      <c r="O95" s="47"/>
      <c r="P95" s="47"/>
      <c r="Q95" s="47"/>
      <c r="R95" s="47"/>
      <c r="S95" s="47"/>
      <c r="T95" s="47"/>
      <c r="U95" s="47"/>
      <c r="V95" s="47"/>
      <c r="W95" s="47"/>
      <c r="X95" s="47"/>
      <c r="Y95" s="47"/>
      <c r="Z95" s="47"/>
      <c r="AA95" s="47"/>
      <c r="AB95" s="47"/>
      <c r="AC95" s="47"/>
      <c r="AD95" s="47"/>
      <c r="AE95" s="47"/>
      <c r="AF95" s="47"/>
    </row>
    <row r="96" ht="60" spans="1:32">
      <c r="A96" s="71"/>
      <c r="B96" s="84"/>
      <c r="C96" s="84"/>
      <c r="D96" s="88" t="s">
        <v>2121</v>
      </c>
      <c r="E96" s="91" t="s">
        <v>2122</v>
      </c>
      <c r="F96" s="85"/>
      <c r="G96" s="85"/>
      <c r="H96" s="47"/>
      <c r="I96" s="47"/>
      <c r="J96" s="47"/>
      <c r="K96" s="47"/>
      <c r="L96" s="47"/>
      <c r="M96" s="47"/>
      <c r="N96" s="47"/>
      <c r="O96" s="47"/>
      <c r="P96" s="47"/>
      <c r="Q96" s="47"/>
      <c r="R96" s="47"/>
      <c r="S96" s="47"/>
      <c r="T96" s="47"/>
      <c r="U96" s="47"/>
      <c r="V96" s="47"/>
      <c r="W96" s="47"/>
      <c r="X96" s="47"/>
      <c r="Y96" s="47"/>
      <c r="Z96" s="47"/>
      <c r="AA96" s="47"/>
      <c r="AB96" s="47"/>
      <c r="AC96" s="47"/>
      <c r="AD96" s="47"/>
      <c r="AE96" s="47"/>
      <c r="AF96" s="47"/>
    </row>
    <row r="97" ht="72" spans="1:32">
      <c r="A97" s="71"/>
      <c r="B97" s="84"/>
      <c r="C97" s="84"/>
      <c r="D97" s="88" t="s">
        <v>2123</v>
      </c>
      <c r="E97" s="32" t="s">
        <v>2124</v>
      </c>
      <c r="F97" s="85"/>
      <c r="G97" s="85"/>
      <c r="H97" s="47"/>
      <c r="I97" s="47"/>
      <c r="J97" s="47"/>
      <c r="K97" s="47"/>
      <c r="L97" s="47"/>
      <c r="M97" s="47"/>
      <c r="N97" s="47"/>
      <c r="O97" s="47"/>
      <c r="P97" s="47"/>
      <c r="Q97" s="47"/>
      <c r="R97" s="47"/>
      <c r="S97" s="47"/>
      <c r="T97" s="47"/>
      <c r="U97" s="47"/>
      <c r="V97" s="47"/>
      <c r="W97" s="47"/>
      <c r="X97" s="47"/>
      <c r="Y97" s="47"/>
      <c r="Z97" s="47"/>
      <c r="AA97" s="47"/>
      <c r="AB97" s="47"/>
      <c r="AC97" s="47"/>
      <c r="AD97" s="47"/>
      <c r="AE97" s="47"/>
      <c r="AF97" s="47"/>
    </row>
    <row r="98" spans="1:32">
      <c r="A98" s="47"/>
      <c r="B98" s="47"/>
      <c r="C98" s="47"/>
      <c r="D98" s="47"/>
      <c r="E98" s="47"/>
      <c r="F98" s="85"/>
      <c r="G98" s="85"/>
      <c r="H98" s="47"/>
      <c r="I98" s="47"/>
      <c r="J98" s="47"/>
      <c r="K98" s="47"/>
      <c r="L98" s="47"/>
      <c r="M98" s="47"/>
      <c r="N98" s="47"/>
      <c r="O98" s="47"/>
      <c r="P98" s="47"/>
      <c r="Q98" s="47"/>
      <c r="R98" s="47"/>
      <c r="S98" s="47"/>
      <c r="T98" s="47"/>
      <c r="U98" s="47"/>
      <c r="V98" s="47"/>
      <c r="W98" s="47"/>
      <c r="X98" s="47"/>
      <c r="Y98" s="47"/>
      <c r="Z98" s="47"/>
      <c r="AA98" s="47"/>
      <c r="AB98" s="47"/>
      <c r="AC98" s="47"/>
      <c r="AD98" s="47"/>
      <c r="AE98" s="47"/>
      <c r="AF98" s="47"/>
    </row>
    <row r="99" spans="1:32">
      <c r="A99" s="47"/>
      <c r="B99" s="47"/>
      <c r="C99" s="47"/>
      <c r="D99" s="47"/>
      <c r="E99" s="47"/>
      <c r="F99" s="85"/>
      <c r="G99" s="85"/>
      <c r="H99" s="47"/>
      <c r="I99" s="47"/>
      <c r="J99" s="47"/>
      <c r="K99" s="47"/>
      <c r="L99" s="47"/>
      <c r="M99" s="47"/>
      <c r="N99" s="47"/>
      <c r="O99" s="47"/>
      <c r="P99" s="47"/>
      <c r="Q99" s="47"/>
      <c r="R99" s="47"/>
      <c r="S99" s="47"/>
      <c r="T99" s="47"/>
      <c r="U99" s="47"/>
      <c r="V99" s="47"/>
      <c r="W99" s="47"/>
      <c r="X99" s="47"/>
      <c r="Y99" s="47"/>
      <c r="Z99" s="47"/>
      <c r="AA99" s="47"/>
      <c r="AB99" s="47"/>
      <c r="AC99" s="47"/>
      <c r="AD99" s="47"/>
      <c r="AE99" s="47"/>
      <c r="AF99" s="47"/>
    </row>
    <row r="100" spans="1:32">
      <c r="A100" s="47"/>
      <c r="B100" s="47"/>
      <c r="C100" s="47"/>
      <c r="D100" s="47"/>
      <c r="E100" s="47"/>
      <c r="F100" s="85"/>
      <c r="G100" s="85"/>
      <c r="H100" s="47"/>
      <c r="I100" s="47"/>
      <c r="J100" s="47"/>
      <c r="K100" s="47"/>
      <c r="L100" s="47"/>
      <c r="M100" s="47"/>
      <c r="N100" s="47"/>
      <c r="O100" s="47"/>
      <c r="P100" s="47"/>
      <c r="Q100" s="47"/>
      <c r="R100" s="47"/>
      <c r="S100" s="47"/>
      <c r="T100" s="47"/>
      <c r="U100" s="47"/>
      <c r="V100" s="47"/>
      <c r="W100" s="47"/>
      <c r="X100" s="47"/>
      <c r="Y100" s="47"/>
      <c r="Z100" s="47"/>
      <c r="AA100" s="47"/>
      <c r="AB100" s="47"/>
      <c r="AC100" s="47"/>
      <c r="AD100" s="47"/>
      <c r="AE100" s="47"/>
      <c r="AF100" s="47"/>
    </row>
    <row r="101" spans="1:32">
      <c r="A101" s="47"/>
      <c r="B101" s="47"/>
      <c r="C101" s="47"/>
      <c r="D101" s="47"/>
      <c r="E101" s="47"/>
      <c r="F101" s="85"/>
      <c r="G101" s="85"/>
      <c r="H101" s="47"/>
      <c r="I101" s="47"/>
      <c r="J101" s="47"/>
      <c r="K101" s="47"/>
      <c r="L101" s="47"/>
      <c r="M101" s="47"/>
      <c r="N101" s="47"/>
      <c r="O101" s="47"/>
      <c r="P101" s="47"/>
      <c r="Q101" s="47"/>
      <c r="R101" s="47"/>
      <c r="S101" s="47"/>
      <c r="T101" s="47"/>
      <c r="U101" s="47"/>
      <c r="V101" s="47"/>
      <c r="W101" s="47"/>
      <c r="X101" s="47"/>
      <c r="Y101" s="47"/>
      <c r="Z101" s="47"/>
      <c r="AA101" s="47"/>
      <c r="AB101" s="47"/>
      <c r="AC101" s="47"/>
      <c r="AD101" s="47"/>
      <c r="AE101" s="47"/>
      <c r="AF101" s="47"/>
    </row>
    <row r="102" spans="1:32">
      <c r="A102" s="47"/>
      <c r="B102" s="47"/>
      <c r="C102" s="47"/>
      <c r="D102" s="47"/>
      <c r="E102" s="47"/>
      <c r="F102" s="85"/>
      <c r="G102" s="85"/>
      <c r="H102" s="47"/>
      <c r="I102" s="47"/>
      <c r="J102" s="47"/>
      <c r="K102" s="47"/>
      <c r="L102" s="47"/>
      <c r="M102" s="47"/>
      <c r="N102" s="47"/>
      <c r="O102" s="47"/>
      <c r="P102" s="47"/>
      <c r="Q102" s="47"/>
      <c r="R102" s="47"/>
      <c r="S102" s="47"/>
      <c r="T102" s="47"/>
      <c r="U102" s="47"/>
      <c r="V102" s="47"/>
      <c r="W102" s="47"/>
      <c r="X102" s="47"/>
      <c r="Y102" s="47"/>
      <c r="Z102" s="47"/>
      <c r="AA102" s="47"/>
      <c r="AB102" s="47"/>
      <c r="AC102" s="47"/>
      <c r="AD102" s="47"/>
      <c r="AE102" s="47"/>
      <c r="AF102" s="47"/>
    </row>
    <row r="103" spans="1:32">
      <c r="A103" s="47"/>
      <c r="B103" s="47"/>
      <c r="C103" s="47"/>
      <c r="D103" s="47"/>
      <c r="E103" s="47"/>
      <c r="F103" s="85"/>
      <c r="G103" s="85"/>
      <c r="H103" s="47"/>
      <c r="I103" s="47"/>
      <c r="J103" s="47"/>
      <c r="K103" s="47"/>
      <c r="L103" s="47"/>
      <c r="M103" s="47"/>
      <c r="N103" s="47"/>
      <c r="O103" s="47"/>
      <c r="P103" s="47"/>
      <c r="Q103" s="47"/>
      <c r="R103" s="47"/>
      <c r="S103" s="47"/>
      <c r="T103" s="47"/>
      <c r="U103" s="47"/>
      <c r="V103" s="47"/>
      <c r="W103" s="47"/>
      <c r="X103" s="47"/>
      <c r="Y103" s="47"/>
      <c r="Z103" s="47"/>
      <c r="AA103" s="47"/>
      <c r="AB103" s="47"/>
      <c r="AC103" s="47"/>
      <c r="AD103" s="47"/>
      <c r="AE103" s="47"/>
      <c r="AF103" s="47"/>
    </row>
    <row r="104" spans="1:32">
      <c r="A104" s="47"/>
      <c r="B104" s="47"/>
      <c r="C104" s="47"/>
      <c r="D104" s="47"/>
      <c r="E104" s="47"/>
      <c r="F104" s="85"/>
      <c r="G104" s="85"/>
      <c r="H104" s="47"/>
      <c r="I104" s="47"/>
      <c r="J104" s="47"/>
      <c r="K104" s="47"/>
      <c r="L104" s="47"/>
      <c r="M104" s="47"/>
      <c r="N104" s="47"/>
      <c r="O104" s="47"/>
      <c r="P104" s="47"/>
      <c r="Q104" s="47"/>
      <c r="R104" s="47"/>
      <c r="S104" s="47"/>
      <c r="T104" s="47"/>
      <c r="U104" s="47"/>
      <c r="V104" s="47"/>
      <c r="W104" s="47"/>
      <c r="X104" s="47"/>
      <c r="Y104" s="47"/>
      <c r="Z104" s="47"/>
      <c r="AA104" s="47"/>
      <c r="AB104" s="47"/>
      <c r="AC104" s="47"/>
      <c r="AD104" s="47"/>
      <c r="AE104" s="47"/>
      <c r="AF104" s="47"/>
    </row>
    <row r="105" spans="1:32">
      <c r="A105" s="47"/>
      <c r="B105" s="47"/>
      <c r="C105" s="47"/>
      <c r="D105" s="47"/>
      <c r="E105" s="47"/>
      <c r="F105" s="85"/>
      <c r="G105" s="85"/>
      <c r="H105" s="47"/>
      <c r="I105" s="47"/>
      <c r="J105" s="47"/>
      <c r="K105" s="47"/>
      <c r="L105" s="47"/>
      <c r="M105" s="47"/>
      <c r="N105" s="47"/>
      <c r="O105" s="47"/>
      <c r="P105" s="47"/>
      <c r="Q105" s="47"/>
      <c r="R105" s="47"/>
      <c r="S105" s="47"/>
      <c r="T105" s="47"/>
      <c r="U105" s="47"/>
      <c r="V105" s="47"/>
      <c r="W105" s="47"/>
      <c r="X105" s="47"/>
      <c r="Y105" s="47"/>
      <c r="Z105" s="47"/>
      <c r="AA105" s="47"/>
      <c r="AB105" s="47"/>
      <c r="AC105" s="47"/>
      <c r="AD105" s="47"/>
      <c r="AE105" s="47"/>
      <c r="AF105" s="47"/>
    </row>
    <row r="106" spans="1:32">
      <c r="A106" s="47"/>
      <c r="B106" s="47"/>
      <c r="C106" s="47"/>
      <c r="D106" s="47"/>
      <c r="E106" s="47"/>
      <c r="F106" s="85"/>
      <c r="G106" s="85"/>
      <c r="H106" s="47"/>
      <c r="I106" s="47"/>
      <c r="J106" s="47"/>
      <c r="K106" s="47"/>
      <c r="L106" s="47"/>
      <c r="M106" s="47"/>
      <c r="N106" s="47"/>
      <c r="O106" s="47"/>
      <c r="P106" s="47"/>
      <c r="Q106" s="47"/>
      <c r="R106" s="47"/>
      <c r="S106" s="47"/>
      <c r="T106" s="47"/>
      <c r="U106" s="47"/>
      <c r="V106" s="47"/>
      <c r="W106" s="47"/>
      <c r="X106" s="47"/>
      <c r="Y106" s="47"/>
      <c r="Z106" s="47"/>
      <c r="AA106" s="47"/>
      <c r="AB106" s="47"/>
      <c r="AC106" s="47"/>
      <c r="AD106" s="47"/>
      <c r="AE106" s="47"/>
      <c r="AF106" s="47"/>
    </row>
    <row r="107" spans="1:32">
      <c r="A107" s="47"/>
      <c r="B107" s="47"/>
      <c r="C107" s="47"/>
      <c r="D107" s="47"/>
      <c r="E107" s="47"/>
      <c r="F107" s="85"/>
      <c r="G107" s="85"/>
      <c r="H107" s="47"/>
      <c r="I107" s="47"/>
      <c r="J107" s="47"/>
      <c r="K107" s="47"/>
      <c r="L107" s="47"/>
      <c r="M107" s="47"/>
      <c r="N107" s="47"/>
      <c r="O107" s="47"/>
      <c r="P107" s="47"/>
      <c r="Q107" s="47"/>
      <c r="R107" s="47"/>
      <c r="S107" s="47"/>
      <c r="T107" s="47"/>
      <c r="U107" s="47"/>
      <c r="V107" s="47"/>
      <c r="W107" s="47"/>
      <c r="X107" s="47"/>
      <c r="Y107" s="47"/>
      <c r="Z107" s="47"/>
      <c r="AA107" s="47"/>
      <c r="AB107" s="47"/>
      <c r="AC107" s="47"/>
      <c r="AD107" s="47"/>
      <c r="AE107" s="47"/>
      <c r="AF107" s="47"/>
    </row>
    <row r="108" spans="1:32">
      <c r="A108" s="47"/>
      <c r="B108" s="47"/>
      <c r="C108" s="47"/>
      <c r="D108" s="47"/>
      <c r="E108" s="47"/>
      <c r="F108" s="85"/>
      <c r="G108" s="85"/>
      <c r="H108" s="47"/>
      <c r="I108" s="47"/>
      <c r="J108" s="47"/>
      <c r="K108" s="47"/>
      <c r="L108" s="47"/>
      <c r="M108" s="47"/>
      <c r="N108" s="47"/>
      <c r="O108" s="47"/>
      <c r="P108" s="47"/>
      <c r="Q108" s="47"/>
      <c r="R108" s="47"/>
      <c r="S108" s="47"/>
      <c r="T108" s="47"/>
      <c r="U108" s="47"/>
      <c r="V108" s="47"/>
      <c r="W108" s="47"/>
      <c r="X108" s="47"/>
      <c r="Y108" s="47"/>
      <c r="Z108" s="47"/>
      <c r="AA108" s="47"/>
      <c r="AB108" s="47"/>
      <c r="AC108" s="47"/>
      <c r="AD108" s="47"/>
      <c r="AE108" s="47"/>
      <c r="AF108" s="47"/>
    </row>
    <row r="109" spans="1:32">
      <c r="A109" s="47"/>
      <c r="B109" s="47"/>
      <c r="C109" s="47"/>
      <c r="D109" s="47"/>
      <c r="E109" s="47"/>
      <c r="F109" s="85"/>
      <c r="G109" s="85"/>
      <c r="H109" s="47"/>
      <c r="I109" s="47"/>
      <c r="J109" s="47"/>
      <c r="K109" s="47"/>
      <c r="L109" s="47"/>
      <c r="M109" s="47"/>
      <c r="N109" s="47"/>
      <c r="O109" s="47"/>
      <c r="P109" s="47"/>
      <c r="Q109" s="47"/>
      <c r="R109" s="47"/>
      <c r="S109" s="47"/>
      <c r="T109" s="47"/>
      <c r="U109" s="47"/>
      <c r="V109" s="47"/>
      <c r="W109" s="47"/>
      <c r="X109" s="47"/>
      <c r="Y109" s="47"/>
      <c r="Z109" s="47"/>
      <c r="AA109" s="47"/>
      <c r="AB109" s="47"/>
      <c r="AC109" s="47"/>
      <c r="AD109" s="47"/>
      <c r="AE109" s="47"/>
      <c r="AF109" s="47"/>
    </row>
    <row r="110" spans="1:32">
      <c r="A110" s="47"/>
      <c r="B110" s="47"/>
      <c r="C110" s="47"/>
      <c r="D110" s="47"/>
      <c r="E110" s="47"/>
      <c r="F110" s="85"/>
      <c r="G110" s="85"/>
      <c r="H110" s="47"/>
      <c r="I110" s="47"/>
      <c r="J110" s="47"/>
      <c r="K110" s="47"/>
      <c r="L110" s="47"/>
      <c r="M110" s="47"/>
      <c r="N110" s="47"/>
      <c r="O110" s="47"/>
      <c r="P110" s="47"/>
      <c r="Q110" s="47"/>
      <c r="R110" s="47"/>
      <c r="S110" s="47"/>
      <c r="T110" s="47"/>
      <c r="U110" s="47"/>
      <c r="V110" s="47"/>
      <c r="W110" s="47"/>
      <c r="X110" s="47"/>
      <c r="Y110" s="47"/>
      <c r="Z110" s="47"/>
      <c r="AA110" s="47"/>
      <c r="AB110" s="47"/>
      <c r="AC110" s="47"/>
      <c r="AD110" s="47"/>
      <c r="AE110" s="47"/>
      <c r="AF110" s="47"/>
    </row>
    <row r="111" spans="1:32">
      <c r="A111" s="47"/>
      <c r="B111" s="47"/>
      <c r="C111" s="47"/>
      <c r="D111" s="47"/>
      <c r="E111" s="47"/>
      <c r="F111" s="85"/>
      <c r="G111" s="85"/>
      <c r="H111" s="47"/>
      <c r="I111" s="47"/>
      <c r="J111" s="47"/>
      <c r="K111" s="47"/>
      <c r="L111" s="47"/>
      <c r="M111" s="47"/>
      <c r="N111" s="47"/>
      <c r="O111" s="47"/>
      <c r="P111" s="47"/>
      <c r="Q111" s="47"/>
      <c r="R111" s="47"/>
      <c r="S111" s="47"/>
      <c r="T111" s="47"/>
      <c r="U111" s="47"/>
      <c r="V111" s="47"/>
      <c r="W111" s="47"/>
      <c r="X111" s="47"/>
      <c r="Y111" s="47"/>
      <c r="Z111" s="47"/>
      <c r="AA111" s="47"/>
      <c r="AB111" s="47"/>
      <c r="AC111" s="47"/>
      <c r="AD111" s="47"/>
      <c r="AE111" s="47"/>
      <c r="AF111" s="47"/>
    </row>
    <row r="112" spans="1:32">
      <c r="A112" s="47"/>
      <c r="B112" s="47"/>
      <c r="C112" s="47"/>
      <c r="D112" s="47"/>
      <c r="E112" s="47"/>
      <c r="F112" s="85"/>
      <c r="G112" s="85"/>
      <c r="H112" s="47"/>
      <c r="I112" s="47"/>
      <c r="J112" s="47"/>
      <c r="K112" s="47"/>
      <c r="L112" s="47"/>
      <c r="M112" s="47"/>
      <c r="N112" s="47"/>
      <c r="O112" s="47"/>
      <c r="P112" s="47"/>
      <c r="Q112" s="47"/>
      <c r="R112" s="47"/>
      <c r="S112" s="47"/>
      <c r="T112" s="47"/>
      <c r="U112" s="47"/>
      <c r="V112" s="47"/>
      <c r="W112" s="47"/>
      <c r="X112" s="47"/>
      <c r="Y112" s="47"/>
      <c r="Z112" s="47"/>
      <c r="AA112" s="47"/>
      <c r="AB112" s="47"/>
      <c r="AC112" s="47"/>
      <c r="AD112" s="47"/>
      <c r="AE112" s="47"/>
      <c r="AF112" s="47"/>
    </row>
    <row r="113" spans="1:32">
      <c r="A113" s="47"/>
      <c r="B113" s="47"/>
      <c r="C113" s="47"/>
      <c r="D113" s="47"/>
      <c r="E113" s="47"/>
      <c r="F113" s="85"/>
      <c r="G113" s="85"/>
      <c r="H113" s="47"/>
      <c r="I113" s="47"/>
      <c r="J113" s="47"/>
      <c r="K113" s="47"/>
      <c r="L113" s="47"/>
      <c r="M113" s="47"/>
      <c r="N113" s="47"/>
      <c r="O113" s="47"/>
      <c r="P113" s="47"/>
      <c r="Q113" s="47"/>
      <c r="R113" s="47"/>
      <c r="S113" s="47"/>
      <c r="T113" s="47"/>
      <c r="U113" s="47"/>
      <c r="V113" s="47"/>
      <c r="W113" s="47"/>
      <c r="X113" s="47"/>
      <c r="Y113" s="47"/>
      <c r="Z113" s="47"/>
      <c r="AA113" s="47"/>
      <c r="AB113" s="47"/>
      <c r="AC113" s="47"/>
      <c r="AD113" s="47"/>
      <c r="AE113" s="47"/>
      <c r="AF113" s="47"/>
    </row>
    <row r="114" spans="1:32">
      <c r="A114" s="47"/>
      <c r="B114" s="47"/>
      <c r="C114" s="47"/>
      <c r="D114" s="47"/>
      <c r="E114" s="47"/>
      <c r="F114" s="85"/>
      <c r="G114" s="85"/>
      <c r="H114" s="47"/>
      <c r="I114" s="47"/>
      <c r="J114" s="47"/>
      <c r="K114" s="47"/>
      <c r="L114" s="47"/>
      <c r="M114" s="47"/>
      <c r="N114" s="47"/>
      <c r="O114" s="47"/>
      <c r="P114" s="47"/>
      <c r="Q114" s="47"/>
      <c r="R114" s="47"/>
      <c r="S114" s="47"/>
      <c r="T114" s="47"/>
      <c r="U114" s="47"/>
      <c r="V114" s="47"/>
      <c r="W114" s="47"/>
      <c r="X114" s="47"/>
      <c r="Y114" s="47"/>
      <c r="Z114" s="47"/>
      <c r="AA114" s="47"/>
      <c r="AB114" s="47"/>
      <c r="AC114" s="47"/>
      <c r="AD114" s="47"/>
      <c r="AE114" s="47"/>
      <c r="AF114" s="47"/>
    </row>
    <row r="115" spans="1:32">
      <c r="A115" s="47"/>
      <c r="B115" s="47"/>
      <c r="C115" s="47"/>
      <c r="D115" s="47"/>
      <c r="E115" s="47"/>
      <c r="F115" s="85"/>
      <c r="G115" s="85"/>
      <c r="H115" s="47"/>
      <c r="I115" s="47"/>
      <c r="J115" s="47"/>
      <c r="K115" s="47"/>
      <c r="L115" s="47"/>
      <c r="M115" s="47"/>
      <c r="N115" s="47"/>
      <c r="O115" s="47"/>
      <c r="P115" s="47"/>
      <c r="Q115" s="47"/>
      <c r="R115" s="47"/>
      <c r="S115" s="47"/>
      <c r="T115" s="47"/>
      <c r="U115" s="47"/>
      <c r="V115" s="47"/>
      <c r="W115" s="47"/>
      <c r="X115" s="47"/>
      <c r="Y115" s="47"/>
      <c r="Z115" s="47"/>
      <c r="AA115" s="47"/>
      <c r="AB115" s="47"/>
      <c r="AC115" s="47"/>
      <c r="AD115" s="47"/>
      <c r="AE115" s="47"/>
      <c r="AF115" s="47"/>
    </row>
    <row r="116" spans="1:32">
      <c r="A116" s="47"/>
      <c r="B116" s="47"/>
      <c r="C116" s="47"/>
      <c r="D116" s="47"/>
      <c r="E116" s="47"/>
      <c r="F116" s="85"/>
      <c r="G116" s="85"/>
      <c r="H116" s="47"/>
      <c r="I116" s="47"/>
      <c r="J116" s="47"/>
      <c r="K116" s="47"/>
      <c r="L116" s="47"/>
      <c r="M116" s="47"/>
      <c r="N116" s="47"/>
      <c r="O116" s="47"/>
      <c r="P116" s="47"/>
      <c r="Q116" s="47"/>
      <c r="R116" s="47"/>
      <c r="S116" s="47"/>
      <c r="T116" s="47"/>
      <c r="U116" s="47"/>
      <c r="V116" s="47"/>
      <c r="W116" s="47"/>
      <c r="X116" s="47"/>
      <c r="Y116" s="47"/>
      <c r="Z116" s="47"/>
      <c r="AA116" s="47"/>
      <c r="AB116" s="47"/>
      <c r="AC116" s="47"/>
      <c r="AD116" s="47"/>
      <c r="AE116" s="47"/>
      <c r="AF116" s="47"/>
    </row>
    <row r="117" spans="1:32">
      <c r="A117" s="47"/>
      <c r="B117" s="47"/>
      <c r="C117" s="47"/>
      <c r="D117" s="47"/>
      <c r="E117" s="47"/>
      <c r="F117" s="85"/>
      <c r="G117" s="85"/>
      <c r="H117" s="47"/>
      <c r="I117" s="47"/>
      <c r="J117" s="47"/>
      <c r="K117" s="47"/>
      <c r="L117" s="47"/>
      <c r="M117" s="47"/>
      <c r="N117" s="47"/>
      <c r="O117" s="47"/>
      <c r="P117" s="47"/>
      <c r="Q117" s="47"/>
      <c r="R117" s="47"/>
      <c r="S117" s="47"/>
      <c r="T117" s="47"/>
      <c r="U117" s="47"/>
      <c r="V117" s="47"/>
      <c r="W117" s="47"/>
      <c r="X117" s="47"/>
      <c r="Y117" s="47"/>
      <c r="Z117" s="47"/>
      <c r="AA117" s="47"/>
      <c r="AB117" s="47"/>
      <c r="AC117" s="47"/>
      <c r="AD117" s="47"/>
      <c r="AE117" s="47"/>
      <c r="AF117" s="47"/>
    </row>
    <row r="118" spans="1:32">
      <c r="A118" s="47"/>
      <c r="B118" s="47"/>
      <c r="C118" s="47"/>
      <c r="D118" s="47"/>
      <c r="E118" s="47"/>
      <c r="F118" s="85"/>
      <c r="G118" s="85"/>
      <c r="H118" s="47"/>
      <c r="I118" s="47"/>
      <c r="J118" s="47"/>
      <c r="K118" s="47"/>
      <c r="L118" s="47"/>
      <c r="M118" s="47"/>
      <c r="N118" s="47"/>
      <c r="O118" s="47"/>
      <c r="P118" s="47"/>
      <c r="Q118" s="47"/>
      <c r="R118" s="47"/>
      <c r="S118" s="47"/>
      <c r="T118" s="47"/>
      <c r="U118" s="47"/>
      <c r="V118" s="47"/>
      <c r="W118" s="47"/>
      <c r="X118" s="47"/>
      <c r="Y118" s="47"/>
      <c r="Z118" s="47"/>
      <c r="AA118" s="47"/>
      <c r="AB118" s="47"/>
      <c r="AC118" s="47"/>
      <c r="AD118" s="47"/>
      <c r="AE118" s="47"/>
      <c r="AF118" s="47"/>
    </row>
    <row r="119" spans="1:32">
      <c r="A119" s="47"/>
      <c r="B119" s="47"/>
      <c r="C119" s="47"/>
      <c r="D119" s="47"/>
      <c r="E119" s="47"/>
      <c r="F119" s="85"/>
      <c r="G119" s="85"/>
      <c r="H119" s="47"/>
      <c r="I119" s="47"/>
      <c r="J119" s="47"/>
      <c r="K119" s="47"/>
      <c r="L119" s="47"/>
      <c r="M119" s="47"/>
      <c r="N119" s="47"/>
      <c r="O119" s="47"/>
      <c r="P119" s="47"/>
      <c r="Q119" s="47"/>
      <c r="R119" s="47"/>
      <c r="S119" s="47"/>
      <c r="T119" s="47"/>
      <c r="U119" s="47"/>
      <c r="V119" s="47"/>
      <c r="W119" s="47"/>
      <c r="X119" s="47"/>
      <c r="Y119" s="47"/>
      <c r="Z119" s="47"/>
      <c r="AA119" s="47"/>
      <c r="AB119" s="47"/>
      <c r="AC119" s="47"/>
      <c r="AD119" s="47"/>
      <c r="AE119" s="47"/>
      <c r="AF119" s="47"/>
    </row>
    <row r="120" spans="1:32">
      <c r="A120" s="47"/>
      <c r="B120" s="47"/>
      <c r="C120" s="47"/>
      <c r="D120" s="47"/>
      <c r="E120" s="47"/>
      <c r="F120" s="85"/>
      <c r="G120" s="85"/>
      <c r="H120" s="47"/>
      <c r="I120" s="47"/>
      <c r="J120" s="47"/>
      <c r="K120" s="47"/>
      <c r="L120" s="47"/>
      <c r="M120" s="47"/>
      <c r="N120" s="47"/>
      <c r="O120" s="47"/>
      <c r="P120" s="47"/>
      <c r="Q120" s="47"/>
      <c r="R120" s="47"/>
      <c r="S120" s="47"/>
      <c r="T120" s="47"/>
      <c r="U120" s="47"/>
      <c r="V120" s="47"/>
      <c r="W120" s="47"/>
      <c r="X120" s="47"/>
      <c r="Y120" s="47"/>
      <c r="Z120" s="47"/>
      <c r="AA120" s="47"/>
      <c r="AB120" s="47"/>
      <c r="AC120" s="47"/>
      <c r="AD120" s="47"/>
      <c r="AE120" s="47"/>
      <c r="AF120" s="47"/>
    </row>
    <row r="121" spans="1:32">
      <c r="A121" s="47"/>
      <c r="B121" s="47"/>
      <c r="C121" s="47"/>
      <c r="D121" s="47"/>
      <c r="E121" s="47"/>
      <c r="F121" s="85"/>
      <c r="G121" s="85"/>
      <c r="H121" s="47"/>
      <c r="I121" s="47"/>
      <c r="J121" s="47"/>
      <c r="K121" s="47"/>
      <c r="L121" s="47"/>
      <c r="M121" s="47"/>
      <c r="N121" s="47"/>
      <c r="O121" s="47"/>
      <c r="P121" s="47"/>
      <c r="Q121" s="47"/>
      <c r="R121" s="47"/>
      <c r="S121" s="47"/>
      <c r="T121" s="47"/>
      <c r="U121" s="47"/>
      <c r="V121" s="47"/>
      <c r="W121" s="47"/>
      <c r="X121" s="47"/>
      <c r="Y121" s="47"/>
      <c r="Z121" s="47"/>
      <c r="AA121" s="47"/>
      <c r="AB121" s="47"/>
      <c r="AC121" s="47"/>
      <c r="AD121" s="47"/>
      <c r="AE121" s="47"/>
      <c r="AF121" s="47"/>
    </row>
    <row r="122" spans="1:32">
      <c r="A122" s="47"/>
      <c r="B122" s="47"/>
      <c r="C122" s="47"/>
      <c r="D122" s="47"/>
      <c r="E122" s="47"/>
      <c r="F122" s="85"/>
      <c r="G122" s="85"/>
      <c r="H122" s="47"/>
      <c r="I122" s="47"/>
      <c r="J122" s="47"/>
      <c r="K122" s="47"/>
      <c r="L122" s="47"/>
      <c r="M122" s="47"/>
      <c r="N122" s="47"/>
      <c r="O122" s="47"/>
      <c r="P122" s="47"/>
      <c r="Q122" s="47"/>
      <c r="R122" s="47"/>
      <c r="S122" s="47"/>
      <c r="T122" s="47"/>
      <c r="U122" s="47"/>
      <c r="V122" s="47"/>
      <c r="W122" s="47"/>
      <c r="X122" s="47"/>
      <c r="Y122" s="47"/>
      <c r="Z122" s="47"/>
      <c r="AA122" s="47"/>
      <c r="AB122" s="47"/>
      <c r="AC122" s="47"/>
      <c r="AD122" s="47"/>
      <c r="AE122" s="47"/>
      <c r="AF122" s="47"/>
    </row>
    <row r="123" spans="1:32">
      <c r="A123" s="47"/>
      <c r="B123" s="47"/>
      <c r="C123" s="47"/>
      <c r="D123" s="47"/>
      <c r="E123" s="47"/>
      <c r="F123" s="85"/>
      <c r="G123" s="85"/>
      <c r="H123" s="47"/>
      <c r="I123" s="47"/>
      <c r="J123" s="47"/>
      <c r="K123" s="47"/>
      <c r="L123" s="47"/>
      <c r="M123" s="47"/>
      <c r="N123" s="47"/>
      <c r="O123" s="47"/>
      <c r="P123" s="47"/>
      <c r="Q123" s="47"/>
      <c r="R123" s="47"/>
      <c r="S123" s="47"/>
      <c r="T123" s="47"/>
      <c r="U123" s="47"/>
      <c r="V123" s="47"/>
      <c r="W123" s="47"/>
      <c r="X123" s="47"/>
      <c r="Y123" s="47"/>
      <c r="Z123" s="47"/>
      <c r="AA123" s="47"/>
      <c r="AB123" s="47"/>
      <c r="AC123" s="47"/>
      <c r="AD123" s="47"/>
      <c r="AE123" s="47"/>
      <c r="AF123" s="47"/>
    </row>
    <row r="124" spans="1:32">
      <c r="A124" s="47"/>
      <c r="B124" s="47"/>
      <c r="C124" s="47"/>
      <c r="D124" s="47"/>
      <c r="E124" s="47"/>
      <c r="F124" s="85"/>
      <c r="G124" s="85"/>
      <c r="H124" s="47"/>
      <c r="I124" s="47"/>
      <c r="J124" s="47"/>
      <c r="K124" s="47"/>
      <c r="L124" s="47"/>
      <c r="M124" s="47"/>
      <c r="N124" s="47"/>
      <c r="O124" s="47"/>
      <c r="P124" s="47"/>
      <c r="Q124" s="47"/>
      <c r="R124" s="47"/>
      <c r="S124" s="47"/>
      <c r="T124" s="47"/>
      <c r="U124" s="47"/>
      <c r="V124" s="47"/>
      <c r="W124" s="47"/>
      <c r="X124" s="47"/>
      <c r="Y124" s="47"/>
      <c r="Z124" s="47"/>
      <c r="AA124" s="47"/>
      <c r="AB124" s="47"/>
      <c r="AC124" s="47"/>
      <c r="AD124" s="47"/>
      <c r="AE124" s="47"/>
      <c r="AF124" s="47"/>
    </row>
    <row r="125" spans="1:32">
      <c r="A125" s="47"/>
      <c r="B125" s="47"/>
      <c r="C125" s="47"/>
      <c r="D125" s="47"/>
      <c r="E125" s="47"/>
      <c r="F125" s="85"/>
      <c r="G125" s="85"/>
      <c r="H125" s="47"/>
      <c r="I125" s="47"/>
      <c r="J125" s="47"/>
      <c r="K125" s="47"/>
      <c r="L125" s="47"/>
      <c r="M125" s="47"/>
      <c r="N125" s="47"/>
      <c r="O125" s="47"/>
      <c r="P125" s="47"/>
      <c r="Q125" s="47"/>
      <c r="R125" s="47"/>
      <c r="S125" s="47"/>
      <c r="T125" s="47"/>
      <c r="U125" s="47"/>
      <c r="V125" s="47"/>
      <c r="W125" s="47"/>
      <c r="X125" s="47"/>
      <c r="Y125" s="47"/>
      <c r="Z125" s="47"/>
      <c r="AA125" s="47"/>
      <c r="AB125" s="47"/>
      <c r="AC125" s="47"/>
      <c r="AD125" s="47"/>
      <c r="AE125" s="47"/>
      <c r="AF125" s="47"/>
    </row>
    <row r="126" spans="1:32">
      <c r="A126" s="47"/>
      <c r="B126" s="47"/>
      <c r="C126" s="47"/>
      <c r="D126" s="47"/>
      <c r="E126" s="47"/>
      <c r="F126" s="85"/>
      <c r="G126" s="85"/>
      <c r="H126" s="47"/>
      <c r="I126" s="47"/>
      <c r="J126" s="47"/>
      <c r="K126" s="47"/>
      <c r="L126" s="47"/>
      <c r="M126" s="47"/>
      <c r="N126" s="47"/>
      <c r="O126" s="47"/>
      <c r="P126" s="47"/>
      <c r="Q126" s="47"/>
      <c r="R126" s="47"/>
      <c r="S126" s="47"/>
      <c r="T126" s="47"/>
      <c r="U126" s="47"/>
      <c r="V126" s="47"/>
      <c r="W126" s="47"/>
      <c r="X126" s="47"/>
      <c r="Y126" s="47"/>
      <c r="Z126" s="47"/>
      <c r="AA126" s="47"/>
      <c r="AB126" s="47"/>
      <c r="AC126" s="47"/>
      <c r="AD126" s="47"/>
      <c r="AE126" s="47"/>
      <c r="AF126" s="47"/>
    </row>
    <row r="127" spans="1:32">
      <c r="A127" s="47"/>
      <c r="B127" s="47"/>
      <c r="C127" s="47"/>
      <c r="D127" s="47"/>
      <c r="E127" s="47"/>
      <c r="F127" s="85"/>
      <c r="G127" s="85"/>
      <c r="H127" s="47"/>
      <c r="I127" s="47"/>
      <c r="J127" s="47"/>
      <c r="K127" s="47"/>
      <c r="L127" s="47"/>
      <c r="M127" s="47"/>
      <c r="N127" s="47"/>
      <c r="O127" s="47"/>
      <c r="P127" s="47"/>
      <c r="Q127" s="47"/>
      <c r="R127" s="47"/>
      <c r="S127" s="47"/>
      <c r="T127" s="47"/>
      <c r="U127" s="47"/>
      <c r="V127" s="47"/>
      <c r="W127" s="47"/>
      <c r="X127" s="47"/>
      <c r="Y127" s="47"/>
      <c r="Z127" s="47"/>
      <c r="AA127" s="47"/>
      <c r="AB127" s="47"/>
      <c r="AC127" s="47"/>
      <c r="AD127" s="47"/>
      <c r="AE127" s="47"/>
      <c r="AF127" s="47"/>
    </row>
    <row r="128" spans="1:32">
      <c r="A128" s="47"/>
      <c r="B128" s="47"/>
      <c r="C128" s="47"/>
      <c r="D128" s="47"/>
      <c r="E128" s="47"/>
      <c r="F128" s="85"/>
      <c r="G128" s="85"/>
      <c r="H128" s="47"/>
      <c r="I128" s="47"/>
      <c r="J128" s="47"/>
      <c r="K128" s="47"/>
      <c r="L128" s="47"/>
      <c r="M128" s="47"/>
      <c r="N128" s="47"/>
      <c r="O128" s="47"/>
      <c r="P128" s="47"/>
      <c r="Q128" s="47"/>
      <c r="R128" s="47"/>
      <c r="S128" s="47"/>
      <c r="T128" s="47"/>
      <c r="U128" s="47"/>
      <c r="V128" s="47"/>
      <c r="W128" s="47"/>
      <c r="X128" s="47"/>
      <c r="Y128" s="47"/>
      <c r="Z128" s="47"/>
      <c r="AA128" s="47"/>
      <c r="AB128" s="47"/>
      <c r="AC128" s="47"/>
      <c r="AD128" s="47"/>
      <c r="AE128" s="47"/>
      <c r="AF128" s="47"/>
    </row>
    <row r="129" spans="1:32">
      <c r="A129" s="47"/>
      <c r="B129" s="47"/>
      <c r="C129" s="47"/>
      <c r="D129" s="47"/>
      <c r="E129" s="47"/>
      <c r="F129" s="85"/>
      <c r="G129" s="85"/>
      <c r="H129" s="47"/>
      <c r="I129" s="47"/>
      <c r="J129" s="47"/>
      <c r="K129" s="47"/>
      <c r="L129" s="47"/>
      <c r="M129" s="47"/>
      <c r="N129" s="47"/>
      <c r="O129" s="47"/>
      <c r="P129" s="47"/>
      <c r="Q129" s="47"/>
      <c r="R129" s="47"/>
      <c r="S129" s="47"/>
      <c r="T129" s="47"/>
      <c r="U129" s="47"/>
      <c r="V129" s="47"/>
      <c r="W129" s="47"/>
      <c r="X129" s="47"/>
      <c r="Y129" s="47"/>
      <c r="Z129" s="47"/>
      <c r="AA129" s="47"/>
      <c r="AB129" s="47"/>
      <c r="AC129" s="47"/>
      <c r="AD129" s="47"/>
      <c r="AE129" s="47"/>
      <c r="AF129" s="47"/>
    </row>
    <row r="130" spans="1:32">
      <c r="A130" s="47"/>
      <c r="B130" s="47"/>
      <c r="C130" s="47"/>
      <c r="D130" s="47"/>
      <c r="E130" s="47"/>
      <c r="F130" s="85"/>
      <c r="G130" s="85"/>
      <c r="H130" s="47"/>
      <c r="I130" s="47"/>
      <c r="J130" s="47"/>
      <c r="K130" s="47"/>
      <c r="L130" s="47"/>
      <c r="M130" s="47"/>
      <c r="N130" s="47"/>
      <c r="O130" s="47"/>
      <c r="P130" s="47"/>
      <c r="Q130" s="47"/>
      <c r="R130" s="47"/>
      <c r="S130" s="47"/>
      <c r="T130" s="47"/>
      <c r="U130" s="47"/>
      <c r="V130" s="47"/>
      <c r="W130" s="47"/>
      <c r="X130" s="47"/>
      <c r="Y130" s="47"/>
      <c r="Z130" s="47"/>
      <c r="AA130" s="47"/>
      <c r="AB130" s="47"/>
      <c r="AC130" s="47"/>
      <c r="AD130" s="47"/>
      <c r="AE130" s="47"/>
      <c r="AF130" s="47"/>
    </row>
    <row r="131" spans="1:32">
      <c r="A131" s="47"/>
      <c r="B131" s="47"/>
      <c r="C131" s="47"/>
      <c r="D131" s="47"/>
      <c r="E131" s="47"/>
      <c r="F131" s="85"/>
      <c r="G131" s="85"/>
      <c r="H131" s="47"/>
      <c r="I131" s="47"/>
      <c r="J131" s="47"/>
      <c r="K131" s="47"/>
      <c r="L131" s="47"/>
      <c r="M131" s="47"/>
      <c r="N131" s="47"/>
      <c r="O131" s="47"/>
      <c r="P131" s="47"/>
      <c r="Q131" s="47"/>
      <c r="R131" s="47"/>
      <c r="S131" s="47"/>
      <c r="T131" s="47"/>
      <c r="U131" s="47"/>
      <c r="V131" s="47"/>
      <c r="W131" s="47"/>
      <c r="X131" s="47"/>
      <c r="Y131" s="47"/>
      <c r="Z131" s="47"/>
      <c r="AA131" s="47"/>
      <c r="AB131" s="47"/>
      <c r="AC131" s="47"/>
      <c r="AD131" s="47"/>
      <c r="AE131" s="47"/>
      <c r="AF131" s="47"/>
    </row>
    <row r="132" spans="1:32">
      <c r="A132" s="47"/>
      <c r="B132" s="47"/>
      <c r="C132" s="47"/>
      <c r="D132" s="47"/>
      <c r="E132" s="47"/>
      <c r="F132" s="85"/>
      <c r="G132" s="85"/>
      <c r="H132" s="47"/>
      <c r="I132" s="47"/>
      <c r="J132" s="47"/>
      <c r="K132" s="47"/>
      <c r="L132" s="47"/>
      <c r="M132" s="47"/>
      <c r="N132" s="47"/>
      <c r="O132" s="47"/>
      <c r="P132" s="47"/>
      <c r="Q132" s="47"/>
      <c r="R132" s="47"/>
      <c r="S132" s="47"/>
      <c r="T132" s="47"/>
      <c r="U132" s="47"/>
      <c r="V132" s="47"/>
      <c r="W132" s="47"/>
      <c r="X132" s="47"/>
      <c r="Y132" s="47"/>
      <c r="Z132" s="47"/>
      <c r="AA132" s="47"/>
      <c r="AB132" s="47"/>
      <c r="AC132" s="47"/>
      <c r="AD132" s="47"/>
      <c r="AE132" s="47"/>
      <c r="AF132" s="47"/>
    </row>
    <row r="133" spans="1:32">
      <c r="A133" s="47"/>
      <c r="B133" s="47"/>
      <c r="C133" s="47"/>
      <c r="D133" s="47"/>
      <c r="E133" s="47"/>
      <c r="F133" s="85"/>
      <c r="G133" s="85"/>
      <c r="H133" s="47"/>
      <c r="I133" s="47"/>
      <c r="J133" s="47"/>
      <c r="K133" s="47"/>
      <c r="L133" s="47"/>
      <c r="M133" s="47"/>
      <c r="N133" s="47"/>
      <c r="O133" s="47"/>
      <c r="P133" s="47"/>
      <c r="Q133" s="47"/>
      <c r="R133" s="47"/>
      <c r="S133" s="47"/>
      <c r="T133" s="47"/>
      <c r="U133" s="47"/>
      <c r="V133" s="47"/>
      <c r="W133" s="47"/>
      <c r="X133" s="47"/>
      <c r="Y133" s="47"/>
      <c r="Z133" s="47"/>
      <c r="AA133" s="47"/>
      <c r="AB133" s="47"/>
      <c r="AC133" s="47"/>
      <c r="AD133" s="47"/>
      <c r="AE133" s="47"/>
      <c r="AF133" s="47"/>
    </row>
    <row r="134" spans="1:32">
      <c r="A134" s="47"/>
      <c r="B134" s="47"/>
      <c r="C134" s="47"/>
      <c r="D134" s="47"/>
      <c r="E134" s="47"/>
      <c r="F134" s="85"/>
      <c r="G134" s="85"/>
      <c r="H134" s="47"/>
      <c r="I134" s="47"/>
      <c r="J134" s="47"/>
      <c r="K134" s="47"/>
      <c r="L134" s="47"/>
      <c r="M134" s="47"/>
      <c r="N134" s="47"/>
      <c r="O134" s="47"/>
      <c r="P134" s="47"/>
      <c r="Q134" s="47"/>
      <c r="R134" s="47"/>
      <c r="S134" s="47"/>
      <c r="T134" s="47"/>
      <c r="U134" s="47"/>
      <c r="V134" s="47"/>
      <c r="W134" s="47"/>
      <c r="X134" s="47"/>
      <c r="Y134" s="47"/>
      <c r="Z134" s="47"/>
      <c r="AA134" s="47"/>
      <c r="AB134" s="47"/>
      <c r="AC134" s="47"/>
      <c r="AD134" s="47"/>
      <c r="AE134" s="47"/>
      <c r="AF134" s="47"/>
    </row>
    <row r="135" spans="1:32">
      <c r="A135" s="47"/>
      <c r="B135" s="47"/>
      <c r="C135" s="47"/>
      <c r="D135" s="47"/>
      <c r="E135" s="47"/>
      <c r="F135" s="85"/>
      <c r="G135" s="85"/>
      <c r="H135" s="47"/>
      <c r="I135" s="47"/>
      <c r="J135" s="47"/>
      <c r="K135" s="47"/>
      <c r="L135" s="47"/>
      <c r="M135" s="47"/>
      <c r="N135" s="47"/>
      <c r="O135" s="47"/>
      <c r="P135" s="47"/>
      <c r="Q135" s="47"/>
      <c r="R135" s="47"/>
      <c r="S135" s="47"/>
      <c r="T135" s="47"/>
      <c r="U135" s="47"/>
      <c r="V135" s="47"/>
      <c r="W135" s="47"/>
      <c r="X135" s="47"/>
      <c r="Y135" s="47"/>
      <c r="Z135" s="47"/>
      <c r="AA135" s="47"/>
      <c r="AB135" s="47"/>
      <c r="AC135" s="47"/>
      <c r="AD135" s="47"/>
      <c r="AE135" s="47"/>
      <c r="AF135" s="47"/>
    </row>
    <row r="136" spans="1:32">
      <c r="A136" s="47"/>
      <c r="B136" s="47"/>
      <c r="C136" s="47"/>
      <c r="D136" s="47"/>
      <c r="E136" s="47"/>
      <c r="F136" s="85"/>
      <c r="G136" s="85"/>
      <c r="H136" s="47"/>
      <c r="I136" s="47"/>
      <c r="J136" s="47"/>
      <c r="K136" s="47"/>
      <c r="L136" s="47"/>
      <c r="M136" s="47"/>
      <c r="N136" s="47"/>
      <c r="O136" s="47"/>
      <c r="P136" s="47"/>
      <c r="Q136" s="47"/>
      <c r="R136" s="47"/>
      <c r="S136" s="47"/>
      <c r="T136" s="47"/>
      <c r="U136" s="47"/>
      <c r="V136" s="47"/>
      <c r="W136" s="47"/>
      <c r="X136" s="47"/>
      <c r="Y136" s="47"/>
      <c r="Z136" s="47"/>
      <c r="AA136" s="47"/>
      <c r="AB136" s="47"/>
      <c r="AC136" s="47"/>
      <c r="AD136" s="47"/>
      <c r="AE136" s="47"/>
      <c r="AF136" s="47"/>
    </row>
    <row r="137" spans="1:32">
      <c r="A137" s="47"/>
      <c r="B137" s="47"/>
      <c r="C137" s="47"/>
      <c r="D137" s="47"/>
      <c r="E137" s="47"/>
      <c r="F137" s="85"/>
      <c r="G137" s="85"/>
      <c r="H137" s="47"/>
      <c r="I137" s="47"/>
      <c r="J137" s="47"/>
      <c r="K137" s="47"/>
      <c r="L137" s="47"/>
      <c r="M137" s="47"/>
      <c r="N137" s="47"/>
      <c r="O137" s="47"/>
      <c r="P137" s="47"/>
      <c r="Q137" s="47"/>
      <c r="R137" s="47"/>
      <c r="S137" s="47"/>
      <c r="T137" s="47"/>
      <c r="U137" s="47"/>
      <c r="V137" s="47"/>
      <c r="W137" s="47"/>
      <c r="X137" s="47"/>
      <c r="Y137" s="47"/>
      <c r="Z137" s="47"/>
      <c r="AA137" s="47"/>
      <c r="AB137" s="47"/>
      <c r="AC137" s="47"/>
      <c r="AD137" s="47"/>
      <c r="AE137" s="47"/>
      <c r="AF137" s="47"/>
    </row>
    <row r="138" spans="1:32">
      <c r="A138" s="47"/>
      <c r="B138" s="47"/>
      <c r="C138" s="47"/>
      <c r="D138" s="47"/>
      <c r="E138" s="47"/>
      <c r="F138" s="85"/>
      <c r="G138" s="85"/>
      <c r="H138" s="47"/>
      <c r="I138" s="47"/>
      <c r="J138" s="47"/>
      <c r="K138" s="47"/>
      <c r="L138" s="47"/>
      <c r="M138" s="47"/>
      <c r="N138" s="47"/>
      <c r="O138" s="47"/>
      <c r="P138" s="47"/>
      <c r="Q138" s="47"/>
      <c r="R138" s="47"/>
      <c r="S138" s="47"/>
      <c r="T138" s="47"/>
      <c r="U138" s="47"/>
      <c r="V138" s="47"/>
      <c r="W138" s="47"/>
      <c r="X138" s="47"/>
      <c r="Y138" s="47"/>
      <c r="Z138" s="47"/>
      <c r="AA138" s="47"/>
      <c r="AB138" s="47"/>
      <c r="AC138" s="47"/>
      <c r="AD138" s="47"/>
      <c r="AE138" s="47"/>
      <c r="AF138" s="47"/>
    </row>
    <row r="139" spans="1:32">
      <c r="A139" s="47"/>
      <c r="B139" s="47"/>
      <c r="C139" s="47"/>
      <c r="D139" s="47"/>
      <c r="E139" s="47"/>
      <c r="F139" s="85"/>
      <c r="G139" s="85"/>
      <c r="H139" s="47"/>
      <c r="I139" s="47"/>
      <c r="J139" s="47"/>
      <c r="K139" s="47"/>
      <c r="L139" s="47"/>
      <c r="M139" s="47"/>
      <c r="N139" s="47"/>
      <c r="O139" s="47"/>
      <c r="P139" s="47"/>
      <c r="Q139" s="47"/>
      <c r="R139" s="47"/>
      <c r="S139" s="47"/>
      <c r="T139" s="47"/>
      <c r="U139" s="47"/>
      <c r="V139" s="47"/>
      <c r="W139" s="47"/>
      <c r="X139" s="47"/>
      <c r="Y139" s="47"/>
      <c r="Z139" s="47"/>
      <c r="AA139" s="47"/>
      <c r="AB139" s="47"/>
      <c r="AC139" s="47"/>
      <c r="AD139" s="47"/>
      <c r="AE139" s="47"/>
      <c r="AF139" s="47"/>
    </row>
    <row r="140" spans="1:32">
      <c r="A140" s="47"/>
      <c r="B140" s="47"/>
      <c r="C140" s="47"/>
      <c r="D140" s="47"/>
      <c r="E140" s="47"/>
      <c r="F140" s="85"/>
      <c r="G140" s="85"/>
      <c r="H140" s="47"/>
      <c r="I140" s="47"/>
      <c r="J140" s="47"/>
      <c r="K140" s="47"/>
      <c r="L140" s="47"/>
      <c r="M140" s="47"/>
      <c r="N140" s="47"/>
      <c r="O140" s="47"/>
      <c r="P140" s="47"/>
      <c r="Q140" s="47"/>
      <c r="R140" s="47"/>
      <c r="S140" s="47"/>
      <c r="T140" s="47"/>
      <c r="U140" s="47"/>
      <c r="V140" s="47"/>
      <c r="W140" s="47"/>
      <c r="X140" s="47"/>
      <c r="Y140" s="47"/>
      <c r="Z140" s="47"/>
      <c r="AA140" s="47"/>
      <c r="AB140" s="47"/>
      <c r="AC140" s="47"/>
      <c r="AD140" s="47"/>
      <c r="AE140" s="47"/>
      <c r="AF140" s="47"/>
    </row>
    <row r="141" spans="1:32">
      <c r="A141" s="47"/>
      <c r="B141" s="47"/>
      <c r="C141" s="47"/>
      <c r="D141" s="47"/>
      <c r="E141" s="47"/>
      <c r="F141" s="85"/>
      <c r="G141" s="85"/>
      <c r="H141" s="47"/>
      <c r="I141" s="47"/>
      <c r="J141" s="47"/>
      <c r="K141" s="47"/>
      <c r="L141" s="47"/>
      <c r="M141" s="47"/>
      <c r="N141" s="47"/>
      <c r="O141" s="47"/>
      <c r="P141" s="47"/>
      <c r="Q141" s="47"/>
      <c r="R141" s="47"/>
      <c r="S141" s="47"/>
      <c r="T141" s="47"/>
      <c r="U141" s="47"/>
      <c r="V141" s="47"/>
      <c r="W141" s="47"/>
      <c r="X141" s="47"/>
      <c r="Y141" s="47"/>
      <c r="Z141" s="47"/>
      <c r="AA141" s="47"/>
      <c r="AB141" s="47"/>
      <c r="AC141" s="47"/>
      <c r="AD141" s="47"/>
      <c r="AE141" s="47"/>
      <c r="AF141" s="47"/>
    </row>
    <row r="142" spans="1:32">
      <c r="A142" s="47"/>
      <c r="B142" s="47"/>
      <c r="C142" s="47"/>
      <c r="D142" s="47"/>
      <c r="E142" s="47"/>
      <c r="F142" s="85"/>
      <c r="G142" s="85"/>
      <c r="H142" s="47"/>
      <c r="I142" s="47"/>
      <c r="J142" s="47"/>
      <c r="K142" s="47"/>
      <c r="L142" s="47"/>
      <c r="M142" s="47"/>
      <c r="N142" s="47"/>
      <c r="O142" s="47"/>
      <c r="P142" s="47"/>
      <c r="Q142" s="47"/>
      <c r="R142" s="47"/>
      <c r="S142" s="47"/>
      <c r="T142" s="47"/>
      <c r="U142" s="47"/>
      <c r="V142" s="47"/>
      <c r="W142" s="47"/>
      <c r="X142" s="47"/>
      <c r="Y142" s="47"/>
      <c r="Z142" s="47"/>
      <c r="AA142" s="47"/>
      <c r="AB142" s="47"/>
      <c r="AC142" s="47"/>
      <c r="AD142" s="47"/>
      <c r="AE142" s="47"/>
      <c r="AF142" s="47"/>
    </row>
    <row r="143" spans="1:32">
      <c r="A143" s="47"/>
      <c r="B143" s="47"/>
      <c r="C143" s="47"/>
      <c r="D143" s="47"/>
      <c r="E143" s="47"/>
      <c r="F143" s="85"/>
      <c r="G143" s="85"/>
      <c r="H143" s="47"/>
      <c r="I143" s="47"/>
      <c r="J143" s="47"/>
      <c r="K143" s="47"/>
      <c r="L143" s="47"/>
      <c r="M143" s="47"/>
      <c r="N143" s="47"/>
      <c r="O143" s="47"/>
      <c r="P143" s="47"/>
      <c r="Q143" s="47"/>
      <c r="R143" s="47"/>
      <c r="S143" s="47"/>
      <c r="T143" s="47"/>
      <c r="U143" s="47"/>
      <c r="V143" s="47"/>
      <c r="W143" s="47"/>
      <c r="X143" s="47"/>
      <c r="Y143" s="47"/>
      <c r="Z143" s="47"/>
      <c r="AA143" s="47"/>
      <c r="AB143" s="47"/>
      <c r="AC143" s="47"/>
      <c r="AD143" s="47"/>
      <c r="AE143" s="47"/>
      <c r="AF143" s="47"/>
    </row>
    <row r="144" spans="1:32">
      <c r="A144" s="47"/>
      <c r="B144" s="47"/>
      <c r="C144" s="47"/>
      <c r="D144" s="47"/>
      <c r="E144" s="47"/>
      <c r="F144" s="85"/>
      <c r="G144" s="85"/>
      <c r="H144" s="47"/>
      <c r="I144" s="47"/>
      <c r="J144" s="47"/>
      <c r="K144" s="47"/>
      <c r="L144" s="47"/>
      <c r="M144" s="47"/>
      <c r="N144" s="47"/>
      <c r="O144" s="47"/>
      <c r="P144" s="47"/>
      <c r="Q144" s="47"/>
      <c r="R144" s="47"/>
      <c r="S144" s="47"/>
      <c r="T144" s="47"/>
      <c r="U144" s="47"/>
      <c r="V144" s="47"/>
      <c r="W144" s="47"/>
      <c r="X144" s="47"/>
      <c r="Y144" s="47"/>
      <c r="Z144" s="47"/>
      <c r="AA144" s="47"/>
      <c r="AB144" s="47"/>
      <c r="AC144" s="47"/>
      <c r="AD144" s="47"/>
      <c r="AE144" s="47"/>
      <c r="AF144" s="47"/>
    </row>
    <row r="145" spans="1:32">
      <c r="A145" s="47"/>
      <c r="B145" s="47"/>
      <c r="C145" s="47"/>
      <c r="D145" s="47"/>
      <c r="E145" s="47"/>
      <c r="F145" s="85"/>
      <c r="G145" s="85"/>
      <c r="H145" s="47"/>
      <c r="I145" s="47"/>
      <c r="J145" s="47"/>
      <c r="K145" s="47"/>
      <c r="L145" s="47"/>
      <c r="M145" s="47"/>
      <c r="N145" s="47"/>
      <c r="O145" s="47"/>
      <c r="P145" s="47"/>
      <c r="Q145" s="47"/>
      <c r="R145" s="47"/>
      <c r="S145" s="47"/>
      <c r="T145" s="47"/>
      <c r="U145" s="47"/>
      <c r="V145" s="47"/>
      <c r="W145" s="47"/>
      <c r="X145" s="47"/>
      <c r="Y145" s="47"/>
      <c r="Z145" s="47"/>
      <c r="AA145" s="47"/>
      <c r="AB145" s="47"/>
      <c r="AC145" s="47"/>
      <c r="AD145" s="47"/>
      <c r="AE145" s="47"/>
      <c r="AF145" s="47"/>
    </row>
    <row r="146" spans="1:32">
      <c r="A146" s="47"/>
      <c r="B146" s="47"/>
      <c r="C146" s="47"/>
      <c r="D146" s="47"/>
      <c r="E146" s="47"/>
      <c r="F146" s="85"/>
      <c r="G146" s="85"/>
      <c r="H146" s="47"/>
      <c r="I146" s="47"/>
      <c r="J146" s="47"/>
      <c r="K146" s="47"/>
      <c r="L146" s="47"/>
      <c r="M146" s="47"/>
      <c r="N146" s="47"/>
      <c r="O146" s="47"/>
      <c r="P146" s="47"/>
      <c r="Q146" s="47"/>
      <c r="R146" s="47"/>
      <c r="S146" s="47"/>
      <c r="T146" s="47"/>
      <c r="U146" s="47"/>
      <c r="V146" s="47"/>
      <c r="W146" s="47"/>
      <c r="X146" s="47"/>
      <c r="Y146" s="47"/>
      <c r="Z146" s="47"/>
      <c r="AA146" s="47"/>
      <c r="AB146" s="47"/>
      <c r="AC146" s="47"/>
      <c r="AD146" s="47"/>
      <c r="AE146" s="47"/>
      <c r="AF146" s="47"/>
    </row>
    <row r="147" spans="1:32">
      <c r="A147" s="47"/>
      <c r="B147" s="47"/>
      <c r="C147" s="47"/>
      <c r="D147" s="47"/>
      <c r="E147" s="47"/>
      <c r="F147" s="85"/>
      <c r="G147" s="85"/>
      <c r="H147" s="47"/>
      <c r="I147" s="47"/>
      <c r="J147" s="47"/>
      <c r="K147" s="47"/>
      <c r="L147" s="47"/>
      <c r="M147" s="47"/>
      <c r="N147" s="47"/>
      <c r="O147" s="47"/>
      <c r="P147" s="47"/>
      <c r="Q147" s="47"/>
      <c r="R147" s="47"/>
      <c r="S147" s="47"/>
      <c r="T147" s="47"/>
      <c r="U147" s="47"/>
      <c r="V147" s="47"/>
      <c r="W147" s="47"/>
      <c r="X147" s="47"/>
      <c r="Y147" s="47"/>
      <c r="Z147" s="47"/>
      <c r="AA147" s="47"/>
      <c r="AB147" s="47"/>
      <c r="AC147" s="47"/>
      <c r="AD147" s="47"/>
      <c r="AE147" s="47"/>
      <c r="AF147" s="47"/>
    </row>
    <row r="148" spans="1:32">
      <c r="A148" s="47"/>
      <c r="B148" s="47"/>
      <c r="C148" s="47"/>
      <c r="D148" s="47"/>
      <c r="E148" s="47"/>
      <c r="F148" s="85"/>
      <c r="G148" s="85"/>
      <c r="H148" s="47"/>
      <c r="I148" s="47"/>
      <c r="J148" s="47"/>
      <c r="K148" s="47"/>
      <c r="L148" s="47"/>
      <c r="M148" s="47"/>
      <c r="N148" s="47"/>
      <c r="O148" s="47"/>
      <c r="P148" s="47"/>
      <c r="Q148" s="47"/>
      <c r="R148" s="47"/>
      <c r="S148" s="47"/>
      <c r="T148" s="47"/>
      <c r="U148" s="47"/>
      <c r="V148" s="47"/>
      <c r="W148" s="47"/>
      <c r="X148" s="47"/>
      <c r="Y148" s="47"/>
      <c r="Z148" s="47"/>
      <c r="AA148" s="47"/>
      <c r="AB148" s="47"/>
      <c r="AC148" s="47"/>
      <c r="AD148" s="47"/>
      <c r="AE148" s="47"/>
      <c r="AF148" s="47"/>
    </row>
    <row r="149" spans="1:32">
      <c r="A149" s="47"/>
      <c r="B149" s="47"/>
      <c r="C149" s="47"/>
      <c r="D149" s="47"/>
      <c r="E149" s="47"/>
      <c r="F149" s="85"/>
      <c r="G149" s="85"/>
      <c r="H149" s="47"/>
      <c r="I149" s="47"/>
      <c r="J149" s="47"/>
      <c r="K149" s="47"/>
      <c r="L149" s="47"/>
      <c r="M149" s="47"/>
      <c r="N149" s="47"/>
      <c r="O149" s="47"/>
      <c r="P149" s="47"/>
      <c r="Q149" s="47"/>
      <c r="R149" s="47"/>
      <c r="S149" s="47"/>
      <c r="T149" s="47"/>
      <c r="U149" s="47"/>
      <c r="V149" s="47"/>
      <c r="W149" s="47"/>
      <c r="X149" s="47"/>
      <c r="Y149" s="47"/>
      <c r="Z149" s="47"/>
      <c r="AA149" s="47"/>
      <c r="AB149" s="47"/>
      <c r="AC149" s="47"/>
      <c r="AD149" s="47"/>
      <c r="AE149" s="47"/>
      <c r="AF149" s="47"/>
    </row>
    <row r="150" spans="1:32">
      <c r="A150" s="47"/>
      <c r="B150" s="47"/>
      <c r="C150" s="47"/>
      <c r="D150" s="47"/>
      <c r="E150" s="47"/>
      <c r="F150" s="85"/>
      <c r="G150" s="85"/>
      <c r="H150" s="47"/>
      <c r="I150" s="47"/>
      <c r="J150" s="47"/>
      <c r="K150" s="47"/>
      <c r="L150" s="47"/>
      <c r="M150" s="47"/>
      <c r="N150" s="47"/>
      <c r="O150" s="47"/>
      <c r="P150" s="47"/>
      <c r="Q150" s="47"/>
      <c r="R150" s="47"/>
      <c r="S150" s="47"/>
      <c r="T150" s="47"/>
      <c r="U150" s="47"/>
      <c r="V150" s="47"/>
      <c r="W150" s="47"/>
      <c r="X150" s="47"/>
      <c r="Y150" s="47"/>
      <c r="Z150" s="47"/>
      <c r="AA150" s="47"/>
      <c r="AB150" s="47"/>
      <c r="AC150" s="47"/>
      <c r="AD150" s="47"/>
      <c r="AE150" s="47"/>
      <c r="AF150" s="47"/>
    </row>
    <row r="151" spans="1:32">
      <c r="A151" s="47"/>
      <c r="B151" s="47"/>
      <c r="C151" s="47"/>
      <c r="D151" s="47"/>
      <c r="E151" s="47"/>
      <c r="F151" s="85"/>
      <c r="G151" s="85"/>
      <c r="H151" s="47"/>
      <c r="I151" s="47"/>
      <c r="J151" s="47"/>
      <c r="K151" s="47"/>
      <c r="L151" s="47"/>
      <c r="M151" s="47"/>
      <c r="N151" s="47"/>
      <c r="O151" s="47"/>
      <c r="P151" s="47"/>
      <c r="Q151" s="47"/>
      <c r="R151" s="47"/>
      <c r="S151" s="47"/>
      <c r="T151" s="47"/>
      <c r="U151" s="47"/>
      <c r="V151" s="47"/>
      <c r="W151" s="47"/>
      <c r="X151" s="47"/>
      <c r="Y151" s="47"/>
      <c r="Z151" s="47"/>
      <c r="AA151" s="47"/>
      <c r="AB151" s="47"/>
      <c r="AC151" s="47"/>
      <c r="AD151" s="47"/>
      <c r="AE151" s="47"/>
      <c r="AF151" s="47"/>
    </row>
    <row r="152" spans="1:32">
      <c r="A152" s="47"/>
      <c r="B152" s="47"/>
      <c r="C152" s="47"/>
      <c r="D152" s="47"/>
      <c r="E152" s="47"/>
      <c r="F152" s="85"/>
      <c r="G152" s="85"/>
      <c r="H152" s="47"/>
      <c r="I152" s="47"/>
      <c r="J152" s="47"/>
      <c r="K152" s="47"/>
      <c r="L152" s="47"/>
      <c r="M152" s="47"/>
      <c r="N152" s="47"/>
      <c r="O152" s="47"/>
      <c r="P152" s="47"/>
      <c r="Q152" s="47"/>
      <c r="R152" s="47"/>
      <c r="S152" s="47"/>
      <c r="T152" s="47"/>
      <c r="U152" s="47"/>
      <c r="V152" s="47"/>
      <c r="W152" s="47"/>
      <c r="X152" s="47"/>
      <c r="Y152" s="47"/>
      <c r="Z152" s="47"/>
      <c r="AA152" s="47"/>
      <c r="AB152" s="47"/>
      <c r="AC152" s="47"/>
      <c r="AD152" s="47"/>
      <c r="AE152" s="47"/>
      <c r="AF152" s="47"/>
    </row>
    <row r="153" spans="1:32">
      <c r="A153" s="47"/>
      <c r="B153" s="47"/>
      <c r="C153" s="47"/>
      <c r="D153" s="47"/>
      <c r="E153" s="47"/>
      <c r="F153" s="85"/>
      <c r="G153" s="85"/>
      <c r="H153" s="47"/>
      <c r="I153" s="47"/>
      <c r="J153" s="47"/>
      <c r="K153" s="47"/>
      <c r="L153" s="47"/>
      <c r="M153" s="47"/>
      <c r="N153" s="47"/>
      <c r="O153" s="47"/>
      <c r="P153" s="47"/>
      <c r="Q153" s="47"/>
      <c r="R153" s="47"/>
      <c r="S153" s="47"/>
      <c r="T153" s="47"/>
      <c r="U153" s="47"/>
      <c r="V153" s="47"/>
      <c r="W153" s="47"/>
      <c r="X153" s="47"/>
      <c r="Y153" s="47"/>
      <c r="Z153" s="47"/>
      <c r="AA153" s="47"/>
      <c r="AB153" s="47"/>
      <c r="AC153" s="47"/>
      <c r="AD153" s="47"/>
      <c r="AE153" s="47"/>
      <c r="AF153" s="47"/>
    </row>
    <row r="154" spans="1:32">
      <c r="A154" s="47"/>
      <c r="B154" s="47"/>
      <c r="C154" s="47"/>
      <c r="D154" s="47"/>
      <c r="E154" s="47"/>
      <c r="F154" s="85"/>
      <c r="G154" s="85"/>
      <c r="H154" s="47"/>
      <c r="I154" s="47"/>
      <c r="J154" s="47"/>
      <c r="K154" s="47"/>
      <c r="L154" s="47"/>
      <c r="M154" s="47"/>
      <c r="N154" s="47"/>
      <c r="O154" s="47"/>
      <c r="P154" s="47"/>
      <c r="Q154" s="47"/>
      <c r="R154" s="47"/>
      <c r="S154" s="47"/>
      <c r="T154" s="47"/>
      <c r="U154" s="47"/>
      <c r="V154" s="47"/>
      <c r="W154" s="47"/>
      <c r="X154" s="47"/>
      <c r="Y154" s="47"/>
      <c r="Z154" s="47"/>
      <c r="AA154" s="47"/>
      <c r="AB154" s="47"/>
      <c r="AC154" s="47"/>
      <c r="AD154" s="47"/>
      <c r="AE154" s="47"/>
      <c r="AF154" s="47"/>
    </row>
    <row r="155" spans="1:32">
      <c r="A155" s="47"/>
      <c r="B155" s="47"/>
      <c r="C155" s="47"/>
      <c r="D155" s="47"/>
      <c r="E155" s="47"/>
      <c r="F155" s="85"/>
      <c r="G155" s="85"/>
      <c r="H155" s="47"/>
      <c r="I155" s="47"/>
      <c r="J155" s="47"/>
      <c r="K155" s="47"/>
      <c r="L155" s="47"/>
      <c r="M155" s="47"/>
      <c r="N155" s="47"/>
      <c r="O155" s="47"/>
      <c r="P155" s="47"/>
      <c r="Q155" s="47"/>
      <c r="R155" s="47"/>
      <c r="S155" s="47"/>
      <c r="T155" s="47"/>
      <c r="U155" s="47"/>
      <c r="V155" s="47"/>
      <c r="W155" s="47"/>
      <c r="X155" s="47"/>
      <c r="Y155" s="47"/>
      <c r="Z155" s="47"/>
      <c r="AA155" s="47"/>
      <c r="AB155" s="47"/>
      <c r="AC155" s="47"/>
      <c r="AD155" s="47"/>
      <c r="AE155" s="47"/>
      <c r="AF155" s="47"/>
    </row>
    <row r="156" spans="1:32">
      <c r="A156" s="47"/>
      <c r="B156" s="47"/>
      <c r="C156" s="47"/>
      <c r="D156" s="47"/>
      <c r="E156" s="47"/>
      <c r="F156" s="85"/>
      <c r="G156" s="85"/>
      <c r="H156" s="47"/>
      <c r="I156" s="47"/>
      <c r="J156" s="47"/>
      <c r="K156" s="47"/>
      <c r="L156" s="47"/>
      <c r="M156" s="47"/>
      <c r="N156" s="47"/>
      <c r="O156" s="47"/>
      <c r="P156" s="47"/>
      <c r="Q156" s="47"/>
      <c r="R156" s="47"/>
      <c r="S156" s="47"/>
      <c r="T156" s="47"/>
      <c r="U156" s="47"/>
      <c r="V156" s="47"/>
      <c r="W156" s="47"/>
      <c r="X156" s="47"/>
      <c r="Y156" s="47"/>
      <c r="Z156" s="47"/>
      <c r="AA156" s="47"/>
      <c r="AB156" s="47"/>
      <c r="AC156" s="47"/>
      <c r="AD156" s="47"/>
      <c r="AE156" s="47"/>
      <c r="AF156" s="47"/>
    </row>
    <row r="157" spans="1:32">
      <c r="A157" s="47"/>
      <c r="B157" s="47"/>
      <c r="C157" s="47"/>
      <c r="D157" s="47"/>
      <c r="E157" s="47"/>
      <c r="F157" s="85"/>
      <c r="G157" s="85"/>
      <c r="H157" s="47"/>
      <c r="I157" s="47"/>
      <c r="J157" s="47"/>
      <c r="K157" s="47"/>
      <c r="L157" s="47"/>
      <c r="M157" s="47"/>
      <c r="N157" s="47"/>
      <c r="O157" s="47"/>
      <c r="P157" s="47"/>
      <c r="Q157" s="47"/>
      <c r="R157" s="47"/>
      <c r="S157" s="47"/>
      <c r="T157" s="47"/>
      <c r="U157" s="47"/>
      <c r="V157" s="47"/>
      <c r="W157" s="47"/>
      <c r="X157" s="47"/>
      <c r="Y157" s="47"/>
      <c r="Z157" s="47"/>
      <c r="AA157" s="47"/>
      <c r="AB157" s="47"/>
      <c r="AC157" s="47"/>
      <c r="AD157" s="47"/>
      <c r="AE157" s="47"/>
      <c r="AF157" s="47"/>
    </row>
    <row r="158" spans="1:32">
      <c r="A158" s="47"/>
      <c r="B158" s="47"/>
      <c r="C158" s="47"/>
      <c r="D158" s="47"/>
      <c r="E158" s="47"/>
      <c r="F158" s="85"/>
      <c r="G158" s="85"/>
      <c r="H158" s="47"/>
      <c r="I158" s="47"/>
      <c r="J158" s="47"/>
      <c r="K158" s="47"/>
      <c r="L158" s="47"/>
      <c r="M158" s="47"/>
      <c r="N158" s="47"/>
      <c r="O158" s="47"/>
      <c r="P158" s="47"/>
      <c r="Q158" s="47"/>
      <c r="R158" s="47"/>
      <c r="S158" s="47"/>
      <c r="T158" s="47"/>
      <c r="U158" s="47"/>
      <c r="V158" s="47"/>
      <c r="W158" s="47"/>
      <c r="X158" s="47"/>
      <c r="Y158" s="47"/>
      <c r="Z158" s="47"/>
      <c r="AA158" s="47"/>
      <c r="AB158" s="47"/>
      <c r="AC158" s="47"/>
      <c r="AD158" s="47"/>
      <c r="AE158" s="47"/>
      <c r="AF158" s="47"/>
    </row>
    <row r="159" spans="1:32">
      <c r="A159" s="47"/>
      <c r="B159" s="47"/>
      <c r="C159" s="47"/>
      <c r="D159" s="47"/>
      <c r="E159" s="47"/>
      <c r="F159" s="85"/>
      <c r="G159" s="85"/>
      <c r="H159" s="47"/>
      <c r="I159" s="47"/>
      <c r="J159" s="47"/>
      <c r="K159" s="47"/>
      <c r="L159" s="47"/>
      <c r="M159" s="47"/>
      <c r="N159" s="47"/>
      <c r="O159" s="47"/>
      <c r="P159" s="47"/>
      <c r="Q159" s="47"/>
      <c r="R159" s="47"/>
      <c r="S159" s="47"/>
      <c r="T159" s="47"/>
      <c r="U159" s="47"/>
      <c r="V159" s="47"/>
      <c r="W159" s="47"/>
      <c r="X159" s="47"/>
      <c r="Y159" s="47"/>
      <c r="Z159" s="47"/>
      <c r="AA159" s="47"/>
      <c r="AB159" s="47"/>
      <c r="AC159" s="47"/>
      <c r="AD159" s="47"/>
      <c r="AE159" s="47"/>
      <c r="AF159" s="47"/>
    </row>
    <row r="160" spans="1:32">
      <c r="A160" s="47"/>
      <c r="B160" s="47"/>
      <c r="C160" s="47"/>
      <c r="D160" s="47"/>
      <c r="E160" s="47"/>
      <c r="F160" s="85"/>
      <c r="G160" s="85"/>
      <c r="H160" s="47"/>
      <c r="I160" s="47"/>
      <c r="J160" s="47"/>
      <c r="K160" s="47"/>
      <c r="L160" s="47"/>
      <c r="M160" s="47"/>
      <c r="N160" s="47"/>
      <c r="O160" s="47"/>
      <c r="P160" s="47"/>
      <c r="Q160" s="47"/>
      <c r="R160" s="47"/>
      <c r="S160" s="47"/>
      <c r="T160" s="47"/>
      <c r="U160" s="47"/>
      <c r="V160" s="47"/>
      <c r="W160" s="47"/>
      <c r="X160" s="47"/>
      <c r="Y160" s="47"/>
      <c r="Z160" s="47"/>
      <c r="AA160" s="47"/>
      <c r="AB160" s="47"/>
      <c r="AC160" s="47"/>
      <c r="AD160" s="47"/>
      <c r="AE160" s="47"/>
      <c r="AF160" s="47"/>
    </row>
    <row r="161" spans="1:32">
      <c r="A161" s="47"/>
      <c r="B161" s="47"/>
      <c r="C161" s="47"/>
      <c r="D161" s="47"/>
      <c r="E161" s="47"/>
      <c r="F161" s="85"/>
      <c r="G161" s="85"/>
      <c r="H161" s="47"/>
      <c r="I161" s="47"/>
      <c r="J161" s="47"/>
      <c r="K161" s="47"/>
      <c r="L161" s="47"/>
      <c r="M161" s="47"/>
      <c r="N161" s="47"/>
      <c r="O161" s="47"/>
      <c r="P161" s="47"/>
      <c r="Q161" s="47"/>
      <c r="R161" s="47"/>
      <c r="S161" s="47"/>
      <c r="T161" s="47"/>
      <c r="U161" s="47"/>
      <c r="V161" s="47"/>
      <c r="W161" s="47"/>
      <c r="X161" s="47"/>
      <c r="Y161" s="47"/>
      <c r="Z161" s="47"/>
      <c r="AA161" s="47"/>
      <c r="AB161" s="47"/>
      <c r="AC161" s="47"/>
      <c r="AD161" s="47"/>
      <c r="AE161" s="47"/>
      <c r="AF161" s="47"/>
    </row>
    <row r="162" spans="1:32">
      <c r="A162" s="47"/>
      <c r="B162" s="47"/>
      <c r="C162" s="47"/>
      <c r="D162" s="47"/>
      <c r="E162" s="47"/>
      <c r="F162" s="85"/>
      <c r="G162" s="85"/>
      <c r="H162" s="47"/>
      <c r="I162" s="47"/>
      <c r="J162" s="47"/>
      <c r="K162" s="47"/>
      <c r="L162" s="47"/>
      <c r="M162" s="47"/>
      <c r="N162" s="47"/>
      <c r="O162" s="47"/>
      <c r="P162" s="47"/>
      <c r="Q162" s="47"/>
      <c r="R162" s="47"/>
      <c r="S162" s="47"/>
      <c r="T162" s="47"/>
      <c r="U162" s="47"/>
      <c r="V162" s="47"/>
      <c r="W162" s="47"/>
      <c r="X162" s="47"/>
      <c r="Y162" s="47"/>
      <c r="Z162" s="47"/>
      <c r="AA162" s="47"/>
      <c r="AB162" s="47"/>
      <c r="AC162" s="47"/>
      <c r="AD162" s="47"/>
      <c r="AE162" s="47"/>
      <c r="AF162" s="47"/>
    </row>
    <row r="163" spans="1:32">
      <c r="A163" s="47"/>
      <c r="B163" s="47"/>
      <c r="C163" s="47"/>
      <c r="D163" s="47"/>
      <c r="E163" s="47"/>
      <c r="F163" s="85"/>
      <c r="G163" s="85"/>
      <c r="H163" s="47"/>
      <c r="I163" s="47"/>
      <c r="J163" s="47"/>
      <c r="K163" s="47"/>
      <c r="L163" s="47"/>
      <c r="M163" s="47"/>
      <c r="N163" s="47"/>
      <c r="O163" s="47"/>
      <c r="P163" s="47"/>
      <c r="Q163" s="47"/>
      <c r="R163" s="47"/>
      <c r="S163" s="47"/>
      <c r="T163" s="47"/>
      <c r="U163" s="47"/>
      <c r="V163" s="47"/>
      <c r="W163" s="47"/>
      <c r="X163" s="47"/>
      <c r="Y163" s="47"/>
      <c r="Z163" s="47"/>
      <c r="AA163" s="47"/>
      <c r="AB163" s="47"/>
      <c r="AC163" s="47"/>
      <c r="AD163" s="47"/>
      <c r="AE163" s="47"/>
      <c r="AF163" s="47"/>
    </row>
    <row r="164" spans="1:32">
      <c r="A164" s="47"/>
      <c r="B164" s="47"/>
      <c r="C164" s="47"/>
      <c r="D164" s="47"/>
      <c r="E164" s="47"/>
      <c r="F164" s="85"/>
      <c r="G164" s="85"/>
      <c r="H164" s="47"/>
      <c r="I164" s="47"/>
      <c r="J164" s="47"/>
      <c r="K164" s="47"/>
      <c r="L164" s="47"/>
      <c r="M164" s="47"/>
      <c r="N164" s="47"/>
      <c r="O164" s="47"/>
      <c r="P164" s="47"/>
      <c r="Q164" s="47"/>
      <c r="R164" s="47"/>
      <c r="S164" s="47"/>
      <c r="T164" s="47"/>
      <c r="U164" s="47"/>
      <c r="V164" s="47"/>
      <c r="W164" s="47"/>
      <c r="X164" s="47"/>
      <c r="Y164" s="47"/>
      <c r="Z164" s="47"/>
      <c r="AA164" s="47"/>
      <c r="AB164" s="47"/>
      <c r="AC164" s="47"/>
      <c r="AD164" s="47"/>
      <c r="AE164" s="47"/>
      <c r="AF164" s="47"/>
    </row>
    <row r="165" spans="1:32">
      <c r="A165" s="47"/>
      <c r="B165" s="47"/>
      <c r="C165" s="47"/>
      <c r="D165" s="47"/>
      <c r="E165" s="47"/>
      <c r="F165" s="85"/>
      <c r="G165" s="85"/>
      <c r="H165" s="47"/>
      <c r="I165" s="47"/>
      <c r="J165" s="47"/>
      <c r="K165" s="47"/>
      <c r="L165" s="47"/>
      <c r="M165" s="47"/>
      <c r="N165" s="47"/>
      <c r="O165" s="47"/>
      <c r="P165" s="47"/>
      <c r="Q165" s="47"/>
      <c r="R165" s="47"/>
      <c r="S165" s="47"/>
      <c r="T165" s="47"/>
      <c r="U165" s="47"/>
      <c r="V165" s="47"/>
      <c r="W165" s="47"/>
      <c r="X165" s="47"/>
      <c r="Y165" s="47"/>
      <c r="Z165" s="47"/>
      <c r="AA165" s="47"/>
      <c r="AB165" s="47"/>
      <c r="AC165" s="47"/>
      <c r="AD165" s="47"/>
      <c r="AE165" s="47"/>
      <c r="AF165" s="47"/>
    </row>
    <row r="166" spans="1:32">
      <c r="A166" s="47"/>
      <c r="B166" s="47"/>
      <c r="C166" s="47"/>
      <c r="D166" s="47"/>
      <c r="E166" s="47"/>
      <c r="F166" s="85"/>
      <c r="G166" s="85"/>
      <c r="H166" s="47"/>
      <c r="I166" s="47"/>
      <c r="J166" s="47"/>
      <c r="K166" s="47"/>
      <c r="L166" s="47"/>
      <c r="M166" s="47"/>
      <c r="N166" s="47"/>
      <c r="O166" s="47"/>
      <c r="P166" s="47"/>
      <c r="Q166" s="47"/>
      <c r="R166" s="47"/>
      <c r="S166" s="47"/>
      <c r="T166" s="47"/>
      <c r="U166" s="47"/>
      <c r="V166" s="47"/>
      <c r="W166" s="47"/>
      <c r="X166" s="47"/>
      <c r="Y166" s="47"/>
      <c r="Z166" s="47"/>
      <c r="AA166" s="47"/>
      <c r="AB166" s="47"/>
      <c r="AC166" s="47"/>
      <c r="AD166" s="47"/>
      <c r="AE166" s="47"/>
      <c r="AF166" s="47"/>
    </row>
    <row r="167" spans="1:32">
      <c r="A167" s="47"/>
      <c r="B167" s="47"/>
      <c r="C167" s="47"/>
      <c r="D167" s="47"/>
      <c r="E167" s="47"/>
      <c r="F167" s="85"/>
      <c r="G167" s="85"/>
      <c r="H167" s="47"/>
      <c r="I167" s="47"/>
      <c r="J167" s="47"/>
      <c r="K167" s="47"/>
      <c r="L167" s="47"/>
      <c r="M167" s="47"/>
      <c r="N167" s="47"/>
      <c r="O167" s="47"/>
      <c r="P167" s="47"/>
      <c r="Q167" s="47"/>
      <c r="R167" s="47"/>
      <c r="S167" s="47"/>
      <c r="T167" s="47"/>
      <c r="U167" s="47"/>
      <c r="V167" s="47"/>
      <c r="W167" s="47"/>
      <c r="X167" s="47"/>
      <c r="Y167" s="47"/>
      <c r="Z167" s="47"/>
      <c r="AA167" s="47"/>
      <c r="AB167" s="47"/>
      <c r="AC167" s="47"/>
      <c r="AD167" s="47"/>
      <c r="AE167" s="47"/>
      <c r="AF167" s="47"/>
    </row>
    <row r="168" spans="1:32">
      <c r="A168" s="47"/>
      <c r="B168" s="47"/>
      <c r="C168" s="47"/>
      <c r="D168" s="47"/>
      <c r="E168" s="47"/>
      <c r="F168" s="85"/>
      <c r="G168" s="85"/>
      <c r="H168" s="47"/>
      <c r="I168" s="47"/>
      <c r="J168" s="47"/>
      <c r="K168" s="47"/>
      <c r="L168" s="47"/>
      <c r="M168" s="47"/>
      <c r="N168" s="47"/>
      <c r="O168" s="47"/>
      <c r="P168" s="47"/>
      <c r="Q168" s="47"/>
      <c r="R168" s="47"/>
      <c r="S168" s="47"/>
      <c r="T168" s="47"/>
      <c r="U168" s="47"/>
      <c r="V168" s="47"/>
      <c r="W168" s="47"/>
      <c r="X168" s="47"/>
      <c r="Y168" s="47"/>
      <c r="Z168" s="47"/>
      <c r="AA168" s="47"/>
      <c r="AB168" s="47"/>
      <c r="AC168" s="47"/>
      <c r="AD168" s="47"/>
      <c r="AE168" s="47"/>
      <c r="AF168" s="47"/>
    </row>
    <row r="169" spans="1:32">
      <c r="A169" s="47"/>
      <c r="B169" s="47"/>
      <c r="C169" s="47"/>
      <c r="D169" s="47"/>
      <c r="E169" s="47"/>
      <c r="F169" s="85"/>
      <c r="G169" s="85"/>
      <c r="H169" s="47"/>
      <c r="I169" s="47"/>
      <c r="J169" s="47"/>
      <c r="K169" s="47"/>
      <c r="L169" s="47"/>
      <c r="M169" s="47"/>
      <c r="N169" s="47"/>
      <c r="O169" s="47"/>
      <c r="P169" s="47"/>
      <c r="Q169" s="47"/>
      <c r="R169" s="47"/>
      <c r="S169" s="47"/>
      <c r="T169" s="47"/>
      <c r="U169" s="47"/>
      <c r="V169" s="47"/>
      <c r="W169" s="47"/>
      <c r="X169" s="47"/>
      <c r="Y169" s="47"/>
      <c r="Z169" s="47"/>
      <c r="AA169" s="47"/>
      <c r="AB169" s="47"/>
      <c r="AC169" s="47"/>
      <c r="AD169" s="47"/>
      <c r="AE169" s="47"/>
      <c r="AF169" s="47"/>
    </row>
    <row r="170" spans="1:32">
      <c r="A170" s="47"/>
      <c r="B170" s="47"/>
      <c r="C170" s="47"/>
      <c r="D170" s="47"/>
      <c r="E170" s="47"/>
      <c r="F170" s="85"/>
      <c r="G170" s="85"/>
      <c r="H170" s="47"/>
      <c r="I170" s="47"/>
      <c r="J170" s="47"/>
      <c r="K170" s="47"/>
      <c r="L170" s="47"/>
      <c r="M170" s="47"/>
      <c r="N170" s="47"/>
      <c r="O170" s="47"/>
      <c r="P170" s="47"/>
      <c r="Q170" s="47"/>
      <c r="R170" s="47"/>
      <c r="S170" s="47"/>
      <c r="T170" s="47"/>
      <c r="U170" s="47"/>
      <c r="V170" s="47"/>
      <c r="W170" s="47"/>
      <c r="X170" s="47"/>
      <c r="Y170" s="47"/>
      <c r="Z170" s="47"/>
      <c r="AA170" s="47"/>
      <c r="AB170" s="47"/>
      <c r="AC170" s="47"/>
      <c r="AD170" s="47"/>
      <c r="AE170" s="47"/>
      <c r="AF170" s="47"/>
    </row>
    <row r="171" spans="1:32">
      <c r="A171" s="47"/>
      <c r="B171" s="47"/>
      <c r="C171" s="47"/>
      <c r="D171" s="47"/>
      <c r="E171" s="47"/>
      <c r="F171" s="85"/>
      <c r="G171" s="85"/>
      <c r="H171" s="47"/>
      <c r="I171" s="47"/>
      <c r="J171" s="47"/>
      <c r="K171" s="47"/>
      <c r="L171" s="47"/>
      <c r="M171" s="47"/>
      <c r="N171" s="47"/>
      <c r="O171" s="47"/>
      <c r="P171" s="47"/>
      <c r="Q171" s="47"/>
      <c r="R171" s="47"/>
      <c r="S171" s="47"/>
      <c r="T171" s="47"/>
      <c r="U171" s="47"/>
      <c r="V171" s="47"/>
      <c r="W171" s="47"/>
      <c r="X171" s="47"/>
      <c r="Y171" s="47"/>
      <c r="Z171" s="47"/>
      <c r="AA171" s="47"/>
      <c r="AB171" s="47"/>
      <c r="AC171" s="47"/>
      <c r="AD171" s="47"/>
      <c r="AE171" s="47"/>
      <c r="AF171" s="47"/>
    </row>
    <row r="172" spans="1:32">
      <c r="A172" s="47"/>
      <c r="B172" s="47"/>
      <c r="C172" s="47"/>
      <c r="D172" s="47"/>
      <c r="E172" s="47"/>
      <c r="F172" s="85"/>
      <c r="G172" s="85"/>
      <c r="H172" s="47"/>
      <c r="I172" s="47"/>
      <c r="J172" s="47"/>
      <c r="K172" s="47"/>
      <c r="L172" s="47"/>
      <c r="M172" s="47"/>
      <c r="N172" s="47"/>
      <c r="O172" s="47"/>
      <c r="P172" s="47"/>
      <c r="Q172" s="47"/>
      <c r="R172" s="47"/>
      <c r="S172" s="47"/>
      <c r="T172" s="47"/>
      <c r="U172" s="47"/>
      <c r="V172" s="47"/>
      <c r="W172" s="47"/>
      <c r="X172" s="47"/>
      <c r="Y172" s="47"/>
      <c r="Z172" s="47"/>
      <c r="AA172" s="47"/>
      <c r="AB172" s="47"/>
      <c r="AC172" s="47"/>
      <c r="AD172" s="47"/>
      <c r="AE172" s="47"/>
      <c r="AF172" s="47"/>
    </row>
    <row r="173" spans="1:32">
      <c r="A173" s="47"/>
      <c r="B173" s="47"/>
      <c r="C173" s="47"/>
      <c r="D173" s="47"/>
      <c r="E173" s="47"/>
      <c r="F173" s="85"/>
      <c r="G173" s="85"/>
      <c r="H173" s="47"/>
      <c r="I173" s="47"/>
      <c r="J173" s="47"/>
      <c r="K173" s="47"/>
      <c r="L173" s="47"/>
      <c r="M173" s="47"/>
      <c r="N173" s="47"/>
      <c r="O173" s="47"/>
      <c r="P173" s="47"/>
      <c r="Q173" s="47"/>
      <c r="R173" s="47"/>
      <c r="S173" s="47"/>
      <c r="T173" s="47"/>
      <c r="U173" s="47"/>
      <c r="V173" s="47"/>
      <c r="W173" s="47"/>
      <c r="X173" s="47"/>
      <c r="Y173" s="47"/>
      <c r="Z173" s="47"/>
      <c r="AA173" s="47"/>
      <c r="AB173" s="47"/>
      <c r="AC173" s="47"/>
      <c r="AD173" s="47"/>
      <c r="AE173" s="47"/>
      <c r="AF173" s="47"/>
    </row>
    <row r="174" spans="1:32">
      <c r="A174" s="47"/>
      <c r="B174" s="47"/>
      <c r="C174" s="47"/>
      <c r="D174" s="47"/>
      <c r="E174" s="47"/>
      <c r="F174" s="85"/>
      <c r="G174" s="85"/>
      <c r="H174" s="47"/>
      <c r="I174" s="47"/>
      <c r="J174" s="47"/>
      <c r="K174" s="47"/>
      <c r="L174" s="47"/>
      <c r="M174" s="47"/>
      <c r="N174" s="47"/>
      <c r="O174" s="47"/>
      <c r="P174" s="47"/>
      <c r="Q174" s="47"/>
      <c r="R174" s="47"/>
      <c r="S174" s="47"/>
      <c r="T174" s="47"/>
      <c r="U174" s="47"/>
      <c r="V174" s="47"/>
      <c r="W174" s="47"/>
      <c r="X174" s="47"/>
      <c r="Y174" s="47"/>
      <c r="Z174" s="47"/>
      <c r="AA174" s="47"/>
      <c r="AB174" s="47"/>
      <c r="AC174" s="47"/>
      <c r="AD174" s="47"/>
      <c r="AE174" s="47"/>
      <c r="AF174" s="47"/>
    </row>
    <row r="175" spans="1:32">
      <c r="A175" s="47"/>
      <c r="B175" s="47"/>
      <c r="C175" s="47"/>
      <c r="D175" s="47"/>
      <c r="E175" s="47"/>
      <c r="F175" s="85"/>
      <c r="G175" s="85"/>
      <c r="H175" s="47"/>
      <c r="I175" s="47"/>
      <c r="J175" s="47"/>
      <c r="K175" s="47"/>
      <c r="L175" s="47"/>
      <c r="M175" s="47"/>
      <c r="N175" s="47"/>
      <c r="O175" s="47"/>
      <c r="P175" s="47"/>
      <c r="Q175" s="47"/>
      <c r="R175" s="47"/>
      <c r="S175" s="47"/>
      <c r="T175" s="47"/>
      <c r="U175" s="47"/>
      <c r="V175" s="47"/>
      <c r="W175" s="47"/>
      <c r="X175" s="47"/>
      <c r="Y175" s="47"/>
      <c r="Z175" s="47"/>
      <c r="AA175" s="47"/>
      <c r="AB175" s="47"/>
      <c r="AC175" s="47"/>
      <c r="AD175" s="47"/>
      <c r="AE175" s="47"/>
      <c r="AF175" s="47"/>
    </row>
    <row r="176" spans="1:32">
      <c r="A176" s="47"/>
      <c r="B176" s="47"/>
      <c r="C176" s="47"/>
      <c r="D176" s="47"/>
      <c r="E176" s="47"/>
      <c r="F176" s="85"/>
      <c r="G176" s="85"/>
      <c r="H176" s="47"/>
      <c r="I176" s="47"/>
      <c r="J176" s="47"/>
      <c r="K176" s="47"/>
      <c r="L176" s="47"/>
      <c r="M176" s="47"/>
      <c r="N176" s="47"/>
      <c r="O176" s="47"/>
      <c r="P176" s="47"/>
      <c r="Q176" s="47"/>
      <c r="R176" s="47"/>
      <c r="S176" s="47"/>
      <c r="T176" s="47"/>
      <c r="U176" s="47"/>
      <c r="V176" s="47"/>
      <c r="W176" s="47"/>
      <c r="X176" s="47"/>
      <c r="Y176" s="47"/>
      <c r="Z176" s="47"/>
      <c r="AA176" s="47"/>
      <c r="AB176" s="47"/>
      <c r="AC176" s="47"/>
      <c r="AD176" s="47"/>
      <c r="AE176" s="47"/>
      <c r="AF176" s="47"/>
    </row>
    <row r="177" spans="1:32">
      <c r="A177" s="47"/>
      <c r="B177" s="47"/>
      <c r="C177" s="47"/>
      <c r="D177" s="47"/>
      <c r="E177" s="47"/>
      <c r="F177" s="85"/>
      <c r="G177" s="85"/>
      <c r="H177" s="47"/>
      <c r="I177" s="47"/>
      <c r="J177" s="47"/>
      <c r="K177" s="47"/>
      <c r="L177" s="47"/>
      <c r="M177" s="47"/>
      <c r="N177" s="47"/>
      <c r="O177" s="47"/>
      <c r="P177" s="47"/>
      <c r="Q177" s="47"/>
      <c r="R177" s="47"/>
      <c r="S177" s="47"/>
      <c r="T177" s="47"/>
      <c r="U177" s="47"/>
      <c r="V177" s="47"/>
      <c r="W177" s="47"/>
      <c r="X177" s="47"/>
      <c r="Y177" s="47"/>
      <c r="Z177" s="47"/>
      <c r="AA177" s="47"/>
      <c r="AB177" s="47"/>
      <c r="AC177" s="47"/>
      <c r="AD177" s="47"/>
      <c r="AE177" s="47"/>
      <c r="AF177" s="47"/>
    </row>
    <row r="178" spans="1:32">
      <c r="A178" s="47"/>
      <c r="B178" s="47"/>
      <c r="C178" s="47"/>
      <c r="D178" s="47"/>
      <c r="E178" s="47"/>
      <c r="F178" s="85"/>
      <c r="G178" s="85"/>
      <c r="H178" s="47"/>
      <c r="I178" s="47"/>
      <c r="J178" s="47"/>
      <c r="K178" s="47"/>
      <c r="L178" s="47"/>
      <c r="M178" s="47"/>
      <c r="N178" s="47"/>
      <c r="O178" s="47"/>
      <c r="P178" s="47"/>
      <c r="Q178" s="47"/>
      <c r="R178" s="47"/>
      <c r="S178" s="47"/>
      <c r="T178" s="47"/>
      <c r="U178" s="47"/>
      <c r="V178" s="47"/>
      <c r="W178" s="47"/>
      <c r="X178" s="47"/>
      <c r="Y178" s="47"/>
      <c r="Z178" s="47"/>
      <c r="AA178" s="47"/>
      <c r="AB178" s="47"/>
      <c r="AC178" s="47"/>
      <c r="AD178" s="47"/>
      <c r="AE178" s="47"/>
      <c r="AF178" s="47"/>
    </row>
    <row r="179" spans="1:32">
      <c r="A179" s="47"/>
      <c r="B179" s="47"/>
      <c r="C179" s="47"/>
      <c r="D179" s="47"/>
      <c r="E179" s="47"/>
      <c r="F179" s="85"/>
      <c r="G179" s="85"/>
      <c r="H179" s="47"/>
      <c r="I179" s="47"/>
      <c r="J179" s="47"/>
      <c r="K179" s="47"/>
      <c r="L179" s="47"/>
      <c r="M179" s="47"/>
      <c r="N179" s="47"/>
      <c r="O179" s="47"/>
      <c r="P179" s="47"/>
      <c r="Q179" s="47"/>
      <c r="R179" s="47"/>
      <c r="S179" s="47"/>
      <c r="T179" s="47"/>
      <c r="U179" s="47"/>
      <c r="V179" s="47"/>
      <c r="W179" s="47"/>
      <c r="X179" s="47"/>
      <c r="Y179" s="47"/>
      <c r="Z179" s="47"/>
      <c r="AA179" s="47"/>
      <c r="AB179" s="47"/>
      <c r="AC179" s="47"/>
      <c r="AD179" s="47"/>
      <c r="AE179" s="47"/>
      <c r="AF179" s="47"/>
    </row>
    <row r="180" spans="1:32">
      <c r="A180" s="47"/>
      <c r="B180" s="47"/>
      <c r="C180" s="47"/>
      <c r="D180" s="47"/>
      <c r="E180" s="47"/>
      <c r="F180" s="85"/>
      <c r="G180" s="85"/>
      <c r="H180" s="47"/>
      <c r="I180" s="47"/>
      <c r="J180" s="47"/>
      <c r="K180" s="47"/>
      <c r="L180" s="47"/>
      <c r="M180" s="47"/>
      <c r="N180" s="47"/>
      <c r="O180" s="47"/>
      <c r="P180" s="47"/>
      <c r="Q180" s="47"/>
      <c r="R180" s="47"/>
      <c r="S180" s="47"/>
      <c r="T180" s="47"/>
      <c r="U180" s="47"/>
      <c r="V180" s="47"/>
      <c r="W180" s="47"/>
      <c r="X180" s="47"/>
      <c r="Y180" s="47"/>
      <c r="Z180" s="47"/>
      <c r="AA180" s="47"/>
      <c r="AB180" s="47"/>
      <c r="AC180" s="47"/>
      <c r="AD180" s="47"/>
      <c r="AE180" s="47"/>
      <c r="AF180" s="47"/>
    </row>
    <row r="181" spans="1:32">
      <c r="A181" s="47"/>
      <c r="B181" s="47"/>
      <c r="C181" s="47"/>
      <c r="D181" s="47"/>
      <c r="E181" s="47"/>
      <c r="F181" s="85"/>
      <c r="G181" s="85"/>
      <c r="H181" s="47"/>
      <c r="I181" s="47"/>
      <c r="J181" s="47"/>
      <c r="K181" s="47"/>
      <c r="L181" s="47"/>
      <c r="M181" s="47"/>
      <c r="N181" s="47"/>
      <c r="O181" s="47"/>
      <c r="P181" s="47"/>
      <c r="Q181" s="47"/>
      <c r="R181" s="47"/>
      <c r="S181" s="47"/>
      <c r="T181" s="47"/>
      <c r="U181" s="47"/>
      <c r="V181" s="47"/>
      <c r="W181" s="47"/>
      <c r="X181" s="47"/>
      <c r="Y181" s="47"/>
      <c r="Z181" s="47"/>
      <c r="AA181" s="47"/>
      <c r="AB181" s="47"/>
      <c r="AC181" s="47"/>
      <c r="AD181" s="47"/>
      <c r="AE181" s="47"/>
      <c r="AF181" s="47"/>
    </row>
    <row r="182" spans="1:32">
      <c r="A182" s="47"/>
      <c r="B182" s="47"/>
      <c r="C182" s="47"/>
      <c r="D182" s="47"/>
      <c r="E182" s="47"/>
      <c r="F182" s="85"/>
      <c r="G182" s="85"/>
      <c r="H182" s="47"/>
      <c r="I182" s="47"/>
      <c r="J182" s="47"/>
      <c r="K182" s="47"/>
      <c r="L182" s="47"/>
      <c r="M182" s="47"/>
      <c r="N182" s="47"/>
      <c r="O182" s="47"/>
      <c r="P182" s="47"/>
      <c r="Q182" s="47"/>
      <c r="R182" s="47"/>
      <c r="S182" s="47"/>
      <c r="T182" s="47"/>
      <c r="U182" s="47"/>
      <c r="V182" s="47"/>
      <c r="W182" s="47"/>
      <c r="X182" s="47"/>
      <c r="Y182" s="47"/>
      <c r="Z182" s="47"/>
      <c r="AA182" s="47"/>
      <c r="AB182" s="47"/>
      <c r="AC182" s="47"/>
      <c r="AD182" s="47"/>
      <c r="AE182" s="47"/>
      <c r="AF182" s="47"/>
    </row>
    <row r="183" spans="1:32">
      <c r="A183" s="47"/>
      <c r="B183" s="47"/>
      <c r="C183" s="47"/>
      <c r="D183" s="47"/>
      <c r="E183" s="47"/>
      <c r="F183" s="85"/>
      <c r="G183" s="85"/>
      <c r="H183" s="47"/>
      <c r="I183" s="47"/>
      <c r="J183" s="47"/>
      <c r="K183" s="47"/>
      <c r="L183" s="47"/>
      <c r="M183" s="47"/>
      <c r="N183" s="47"/>
      <c r="O183" s="47"/>
      <c r="P183" s="47"/>
      <c r="Q183" s="47"/>
      <c r="R183" s="47"/>
      <c r="S183" s="47"/>
      <c r="T183" s="47"/>
      <c r="U183" s="47"/>
      <c r="V183" s="47"/>
      <c r="W183" s="47"/>
      <c r="X183" s="47"/>
      <c r="Y183" s="47"/>
      <c r="Z183" s="47"/>
      <c r="AA183" s="47"/>
      <c r="AB183" s="47"/>
      <c r="AC183" s="47"/>
      <c r="AD183" s="47"/>
      <c r="AE183" s="47"/>
      <c r="AF183" s="47"/>
    </row>
    <row r="184" spans="1:32">
      <c r="A184" s="47"/>
      <c r="B184" s="47"/>
      <c r="C184" s="47"/>
      <c r="D184" s="47"/>
      <c r="E184" s="47"/>
      <c r="F184" s="85"/>
      <c r="G184" s="85"/>
      <c r="H184" s="47"/>
      <c r="I184" s="47"/>
      <c r="J184" s="47"/>
      <c r="K184" s="47"/>
      <c r="L184" s="47"/>
      <c r="M184" s="47"/>
      <c r="N184" s="47"/>
      <c r="O184" s="47"/>
      <c r="P184" s="47"/>
      <c r="Q184" s="47"/>
      <c r="R184" s="47"/>
      <c r="S184" s="47"/>
      <c r="T184" s="47"/>
      <c r="U184" s="47"/>
      <c r="V184" s="47"/>
      <c r="W184" s="47"/>
      <c r="X184" s="47"/>
      <c r="Y184" s="47"/>
      <c r="Z184" s="47"/>
      <c r="AA184" s="47"/>
      <c r="AB184" s="47"/>
      <c r="AC184" s="47"/>
      <c r="AD184" s="47"/>
      <c r="AE184" s="47"/>
      <c r="AF184" s="47"/>
    </row>
    <row r="185" spans="1:32">
      <c r="A185" s="47"/>
      <c r="B185" s="47"/>
      <c r="C185" s="47"/>
      <c r="D185" s="47"/>
      <c r="E185" s="47"/>
      <c r="F185" s="85"/>
      <c r="G185" s="85"/>
      <c r="H185" s="47"/>
      <c r="I185" s="47"/>
      <c r="J185" s="47"/>
      <c r="K185" s="47"/>
      <c r="L185" s="47"/>
      <c r="M185" s="47"/>
      <c r="N185" s="47"/>
      <c r="O185" s="47"/>
      <c r="P185" s="47"/>
      <c r="Q185" s="47"/>
      <c r="R185" s="47"/>
      <c r="S185" s="47"/>
      <c r="T185" s="47"/>
      <c r="U185" s="47"/>
      <c r="V185" s="47"/>
      <c r="W185" s="47"/>
      <c r="X185" s="47"/>
      <c r="Y185" s="47"/>
      <c r="Z185" s="47"/>
      <c r="AA185" s="47"/>
      <c r="AB185" s="47"/>
      <c r="AC185" s="47"/>
      <c r="AD185" s="47"/>
      <c r="AE185" s="47"/>
      <c r="AF185" s="47"/>
    </row>
    <row r="186" spans="1:32">
      <c r="A186" s="47"/>
      <c r="B186" s="47"/>
      <c r="C186" s="47"/>
      <c r="D186" s="47"/>
      <c r="E186" s="47"/>
      <c r="F186" s="85"/>
      <c r="G186" s="85"/>
      <c r="H186" s="47"/>
      <c r="I186" s="47"/>
      <c r="J186" s="47"/>
      <c r="K186" s="47"/>
      <c r="L186" s="47"/>
      <c r="M186" s="47"/>
      <c r="N186" s="47"/>
      <c r="O186" s="47"/>
      <c r="P186" s="47"/>
      <c r="Q186" s="47"/>
      <c r="R186" s="47"/>
      <c r="S186" s="47"/>
      <c r="T186" s="47"/>
      <c r="U186" s="47"/>
      <c r="V186" s="47"/>
      <c r="W186" s="47"/>
      <c r="X186" s="47"/>
      <c r="Y186" s="47"/>
      <c r="Z186" s="47"/>
      <c r="AA186" s="47"/>
      <c r="AB186" s="47"/>
      <c r="AC186" s="47"/>
      <c r="AD186" s="47"/>
      <c r="AE186" s="47"/>
      <c r="AF186" s="47"/>
    </row>
    <row r="187" spans="1:32">
      <c r="A187" s="47"/>
      <c r="B187" s="47"/>
      <c r="C187" s="47"/>
      <c r="D187" s="47"/>
      <c r="E187" s="47"/>
      <c r="F187" s="85"/>
      <c r="G187" s="85"/>
      <c r="H187" s="47"/>
      <c r="I187" s="47"/>
      <c r="J187" s="47"/>
      <c r="K187" s="47"/>
      <c r="L187" s="47"/>
      <c r="M187" s="47"/>
      <c r="N187" s="47"/>
      <c r="O187" s="47"/>
      <c r="P187" s="47"/>
      <c r="Q187" s="47"/>
      <c r="R187" s="47"/>
      <c r="S187" s="47"/>
      <c r="T187" s="47"/>
      <c r="U187" s="47"/>
      <c r="V187" s="47"/>
      <c r="W187" s="47"/>
      <c r="X187" s="47"/>
      <c r="Y187" s="47"/>
      <c r="Z187" s="47"/>
      <c r="AA187" s="47"/>
      <c r="AB187" s="47"/>
      <c r="AC187" s="47"/>
      <c r="AD187" s="47"/>
      <c r="AE187" s="47"/>
      <c r="AF187" s="47"/>
    </row>
    <row r="188" spans="1:32">
      <c r="A188" s="47"/>
      <c r="B188" s="47"/>
      <c r="C188" s="47"/>
      <c r="D188" s="47"/>
      <c r="E188" s="47"/>
      <c r="F188" s="85"/>
      <c r="G188" s="85"/>
      <c r="H188" s="47"/>
      <c r="I188" s="47"/>
      <c r="J188" s="47"/>
      <c r="K188" s="47"/>
      <c r="L188" s="47"/>
      <c r="M188" s="47"/>
      <c r="N188" s="47"/>
      <c r="O188" s="47"/>
      <c r="P188" s="47"/>
      <c r="Q188" s="47"/>
      <c r="R188" s="47"/>
      <c r="S188" s="47"/>
      <c r="T188" s="47"/>
      <c r="U188" s="47"/>
      <c r="V188" s="47"/>
      <c r="W188" s="47"/>
      <c r="X188" s="47"/>
      <c r="Y188" s="47"/>
      <c r="Z188" s="47"/>
      <c r="AA188" s="47"/>
      <c r="AB188" s="47"/>
      <c r="AC188" s="47"/>
      <c r="AD188" s="47"/>
      <c r="AE188" s="47"/>
      <c r="AF188" s="47"/>
    </row>
    <row r="189" spans="1:32">
      <c r="A189" s="47"/>
      <c r="B189" s="47"/>
      <c r="C189" s="47"/>
      <c r="D189" s="47"/>
      <c r="E189" s="47"/>
      <c r="F189" s="85"/>
      <c r="G189" s="85"/>
      <c r="H189" s="47"/>
      <c r="I189" s="47"/>
      <c r="J189" s="47"/>
      <c r="K189" s="47"/>
      <c r="L189" s="47"/>
      <c r="M189" s="47"/>
      <c r="N189" s="47"/>
      <c r="O189" s="47"/>
      <c r="P189" s="47"/>
      <c r="Q189" s="47"/>
      <c r="R189" s="47"/>
      <c r="S189" s="47"/>
      <c r="T189" s="47"/>
      <c r="U189" s="47"/>
      <c r="V189" s="47"/>
      <c r="W189" s="47"/>
      <c r="X189" s="47"/>
      <c r="Y189" s="47"/>
      <c r="Z189" s="47"/>
      <c r="AA189" s="47"/>
      <c r="AB189" s="47"/>
      <c r="AC189" s="47"/>
      <c r="AD189" s="47"/>
      <c r="AE189" s="47"/>
      <c r="AF189" s="47"/>
    </row>
    <row r="190" spans="1:32">
      <c r="A190" s="47"/>
      <c r="B190" s="47"/>
      <c r="C190" s="47"/>
      <c r="D190" s="47"/>
      <c r="E190" s="47"/>
      <c r="F190" s="85"/>
      <c r="G190" s="85"/>
      <c r="H190" s="47"/>
      <c r="I190" s="47"/>
      <c r="J190" s="47"/>
      <c r="K190" s="47"/>
      <c r="L190" s="47"/>
      <c r="M190" s="47"/>
      <c r="N190" s="47"/>
      <c r="O190" s="47"/>
      <c r="P190" s="47"/>
      <c r="Q190" s="47"/>
      <c r="R190" s="47"/>
      <c r="S190" s="47"/>
      <c r="T190" s="47"/>
      <c r="U190" s="47"/>
      <c r="V190" s="47"/>
      <c r="W190" s="47"/>
      <c r="X190" s="47"/>
      <c r="Y190" s="47"/>
      <c r="Z190" s="47"/>
      <c r="AA190" s="47"/>
      <c r="AB190" s="47"/>
      <c r="AC190" s="47"/>
      <c r="AD190" s="47"/>
      <c r="AE190" s="47"/>
      <c r="AF190" s="47"/>
    </row>
    <row r="191" spans="1:32">
      <c r="A191" s="47"/>
      <c r="B191" s="47"/>
      <c r="C191" s="47"/>
      <c r="D191" s="47"/>
      <c r="E191" s="47"/>
      <c r="F191" s="85"/>
      <c r="G191" s="85"/>
      <c r="H191" s="47"/>
      <c r="I191" s="47"/>
      <c r="J191" s="47"/>
      <c r="K191" s="47"/>
      <c r="L191" s="47"/>
      <c r="M191" s="47"/>
      <c r="N191" s="47"/>
      <c r="O191" s="47"/>
      <c r="P191" s="47"/>
      <c r="Q191" s="47"/>
      <c r="R191" s="47"/>
      <c r="S191" s="47"/>
      <c r="T191" s="47"/>
      <c r="U191" s="47"/>
      <c r="V191" s="47"/>
      <c r="W191" s="47"/>
      <c r="X191" s="47"/>
      <c r="Y191" s="47"/>
      <c r="Z191" s="47"/>
      <c r="AA191" s="47"/>
      <c r="AB191" s="47"/>
      <c r="AC191" s="47"/>
      <c r="AD191" s="47"/>
      <c r="AE191" s="47"/>
      <c r="AF191" s="47"/>
    </row>
    <row r="192" spans="1:32">
      <c r="A192" s="47"/>
      <c r="B192" s="47"/>
      <c r="C192" s="47"/>
      <c r="D192" s="47"/>
      <c r="E192" s="47"/>
      <c r="F192" s="85"/>
      <c r="G192" s="85"/>
      <c r="H192" s="47"/>
      <c r="I192" s="47"/>
      <c r="J192" s="47"/>
      <c r="K192" s="47"/>
      <c r="L192" s="47"/>
      <c r="M192" s="47"/>
      <c r="N192" s="47"/>
      <c r="O192" s="47"/>
      <c r="P192" s="47"/>
      <c r="Q192" s="47"/>
      <c r="R192" s="47"/>
      <c r="S192" s="47"/>
      <c r="T192" s="47"/>
      <c r="U192" s="47"/>
      <c r="V192" s="47"/>
      <c r="W192" s="47"/>
      <c r="X192" s="47"/>
      <c r="Y192" s="47"/>
      <c r="Z192" s="47"/>
      <c r="AA192" s="47"/>
      <c r="AB192" s="47"/>
      <c r="AC192" s="47"/>
      <c r="AD192" s="47"/>
      <c r="AE192" s="47"/>
      <c r="AF192" s="47"/>
    </row>
    <row r="193" spans="1:32">
      <c r="A193" s="47"/>
      <c r="B193" s="47"/>
      <c r="C193" s="47"/>
      <c r="D193" s="47"/>
      <c r="E193" s="47"/>
      <c r="F193" s="85"/>
      <c r="G193" s="85"/>
      <c r="H193" s="47"/>
      <c r="I193" s="47"/>
      <c r="J193" s="47"/>
      <c r="K193" s="47"/>
      <c r="L193" s="47"/>
      <c r="M193" s="47"/>
      <c r="N193" s="47"/>
      <c r="O193" s="47"/>
      <c r="P193" s="47"/>
      <c r="Q193" s="47"/>
      <c r="R193" s="47"/>
      <c r="S193" s="47"/>
      <c r="T193" s="47"/>
      <c r="U193" s="47"/>
      <c r="V193" s="47"/>
      <c r="W193" s="47"/>
      <c r="X193" s="47"/>
      <c r="Y193" s="47"/>
      <c r="Z193" s="47"/>
      <c r="AA193" s="47"/>
      <c r="AB193" s="47"/>
      <c r="AC193" s="47"/>
      <c r="AD193" s="47"/>
      <c r="AE193" s="47"/>
      <c r="AF193" s="47"/>
    </row>
    <row r="194" spans="1:32">
      <c r="A194" s="47"/>
      <c r="B194" s="47"/>
      <c r="C194" s="47"/>
      <c r="D194" s="47"/>
      <c r="E194" s="47"/>
      <c r="F194" s="85"/>
      <c r="G194" s="85"/>
      <c r="H194" s="47"/>
      <c r="I194" s="47"/>
      <c r="J194" s="47"/>
      <c r="K194" s="47"/>
      <c r="L194" s="47"/>
      <c r="M194" s="47"/>
      <c r="N194" s="47"/>
      <c r="O194" s="47"/>
      <c r="P194" s="47"/>
      <c r="Q194" s="47"/>
      <c r="R194" s="47"/>
      <c r="S194" s="47"/>
      <c r="T194" s="47"/>
      <c r="U194" s="47"/>
      <c r="V194" s="47"/>
      <c r="W194" s="47"/>
      <c r="X194" s="47"/>
      <c r="Y194" s="47"/>
      <c r="Z194" s="47"/>
      <c r="AA194" s="47"/>
      <c r="AB194" s="47"/>
      <c r="AC194" s="47"/>
      <c r="AD194" s="47"/>
      <c r="AE194" s="47"/>
      <c r="AF194" s="47"/>
    </row>
    <row r="195" spans="1:32">
      <c r="A195" s="47"/>
      <c r="B195" s="47"/>
      <c r="C195" s="47"/>
      <c r="D195" s="47"/>
      <c r="E195" s="47"/>
      <c r="F195" s="85"/>
      <c r="G195" s="85"/>
      <c r="H195" s="47"/>
      <c r="I195" s="47"/>
      <c r="J195" s="47"/>
      <c r="K195" s="47"/>
      <c r="L195" s="47"/>
      <c r="M195" s="47"/>
      <c r="N195" s="47"/>
      <c r="O195" s="47"/>
      <c r="P195" s="47"/>
      <c r="Q195" s="47"/>
      <c r="R195" s="47"/>
      <c r="S195" s="47"/>
      <c r="T195" s="47"/>
      <c r="U195" s="47"/>
      <c r="V195" s="47"/>
      <c r="W195" s="47"/>
      <c r="X195" s="47"/>
      <c r="Y195" s="47"/>
      <c r="Z195" s="47"/>
      <c r="AA195" s="47"/>
      <c r="AB195" s="47"/>
      <c r="AC195" s="47"/>
      <c r="AD195" s="47"/>
      <c r="AE195" s="47"/>
      <c r="AF195" s="47"/>
    </row>
    <row r="196" spans="1:32">
      <c r="A196" s="47"/>
      <c r="B196" s="47"/>
      <c r="C196" s="47"/>
      <c r="D196" s="47"/>
      <c r="E196" s="47"/>
      <c r="F196" s="85"/>
      <c r="G196" s="85"/>
      <c r="H196" s="47"/>
      <c r="I196" s="47"/>
      <c r="J196" s="47"/>
      <c r="K196" s="47"/>
      <c r="L196" s="47"/>
      <c r="M196" s="47"/>
      <c r="N196" s="47"/>
      <c r="O196" s="47"/>
      <c r="P196" s="47"/>
      <c r="Q196" s="47"/>
      <c r="R196" s="47"/>
      <c r="S196" s="47"/>
      <c r="T196" s="47"/>
      <c r="U196" s="47"/>
      <c r="V196" s="47"/>
      <c r="W196" s="47"/>
      <c r="X196" s="47"/>
      <c r="Y196" s="47"/>
      <c r="Z196" s="47"/>
      <c r="AA196" s="47"/>
      <c r="AB196" s="47"/>
      <c r="AC196" s="47"/>
      <c r="AD196" s="47"/>
      <c r="AE196" s="47"/>
      <c r="AF196" s="47"/>
    </row>
    <row r="197" spans="1:32">
      <c r="A197" s="47"/>
      <c r="B197" s="47"/>
      <c r="C197" s="47"/>
      <c r="D197" s="47"/>
      <c r="E197" s="47"/>
      <c r="F197" s="85"/>
      <c r="G197" s="85"/>
      <c r="H197" s="47"/>
      <c r="I197" s="47"/>
      <c r="J197" s="47"/>
      <c r="K197" s="47"/>
      <c r="L197" s="47"/>
      <c r="M197" s="47"/>
      <c r="N197" s="47"/>
      <c r="O197" s="47"/>
      <c r="P197" s="47"/>
      <c r="Q197" s="47"/>
      <c r="R197" s="47"/>
      <c r="S197" s="47"/>
      <c r="T197" s="47"/>
      <c r="U197" s="47"/>
      <c r="V197" s="47"/>
      <c r="W197" s="47"/>
      <c r="X197" s="47"/>
      <c r="Y197" s="47"/>
      <c r="Z197" s="47"/>
      <c r="AA197" s="47"/>
      <c r="AB197" s="47"/>
      <c r="AC197" s="47"/>
      <c r="AD197" s="47"/>
      <c r="AE197" s="47"/>
      <c r="AF197" s="47"/>
    </row>
    <row r="198" spans="1:32">
      <c r="A198" s="47"/>
      <c r="B198" s="47"/>
      <c r="C198" s="47"/>
      <c r="D198" s="47"/>
      <c r="E198" s="47"/>
      <c r="F198" s="85"/>
      <c r="G198" s="85"/>
      <c r="H198" s="47"/>
      <c r="I198" s="47"/>
      <c r="J198" s="47"/>
      <c r="K198" s="47"/>
      <c r="L198" s="47"/>
      <c r="M198" s="47"/>
      <c r="N198" s="47"/>
      <c r="O198" s="47"/>
      <c r="P198" s="47"/>
      <c r="Q198" s="47"/>
      <c r="R198" s="47"/>
      <c r="S198" s="47"/>
      <c r="T198" s="47"/>
      <c r="U198" s="47"/>
      <c r="V198" s="47"/>
      <c r="W198" s="47"/>
      <c r="X198" s="47"/>
      <c r="Y198" s="47"/>
      <c r="Z198" s="47"/>
      <c r="AA198" s="47"/>
      <c r="AB198" s="47"/>
      <c r="AC198" s="47"/>
      <c r="AD198" s="47"/>
      <c r="AE198" s="47"/>
      <c r="AF198" s="47"/>
    </row>
    <row r="199" spans="1:32">
      <c r="A199" s="47"/>
      <c r="B199" s="47"/>
      <c r="C199" s="47"/>
      <c r="D199" s="47"/>
      <c r="E199" s="47"/>
      <c r="F199" s="85"/>
      <c r="G199" s="85"/>
      <c r="H199" s="47"/>
      <c r="I199" s="47"/>
      <c r="J199" s="47"/>
      <c r="K199" s="47"/>
      <c r="L199" s="47"/>
      <c r="M199" s="47"/>
      <c r="N199" s="47"/>
      <c r="O199" s="47"/>
      <c r="P199" s="47"/>
      <c r="Q199" s="47"/>
      <c r="R199" s="47"/>
      <c r="S199" s="47"/>
      <c r="T199" s="47"/>
      <c r="U199" s="47"/>
      <c r="V199" s="47"/>
      <c r="W199" s="47"/>
      <c r="X199" s="47"/>
      <c r="Y199" s="47"/>
      <c r="Z199" s="47"/>
      <c r="AA199" s="47"/>
      <c r="AB199" s="47"/>
      <c r="AC199" s="47"/>
      <c r="AD199" s="47"/>
      <c r="AE199" s="47"/>
      <c r="AF199" s="47"/>
    </row>
    <row r="200" spans="1:32">
      <c r="A200" s="47"/>
      <c r="B200" s="47"/>
      <c r="C200" s="47"/>
      <c r="D200" s="47"/>
      <c r="E200" s="47"/>
      <c r="F200" s="85"/>
      <c r="G200" s="85"/>
      <c r="H200" s="47"/>
      <c r="I200" s="47"/>
      <c r="J200" s="47"/>
      <c r="K200" s="47"/>
      <c r="L200" s="47"/>
      <c r="M200" s="47"/>
      <c r="N200" s="47"/>
      <c r="O200" s="47"/>
      <c r="P200" s="47"/>
      <c r="Q200" s="47"/>
      <c r="R200" s="47"/>
      <c r="S200" s="47"/>
      <c r="T200" s="47"/>
      <c r="U200" s="47"/>
      <c r="V200" s="47"/>
      <c r="W200" s="47"/>
      <c r="X200" s="47"/>
      <c r="Y200" s="47"/>
      <c r="Z200" s="47"/>
      <c r="AA200" s="47"/>
      <c r="AB200" s="47"/>
      <c r="AC200" s="47"/>
      <c r="AD200" s="47"/>
      <c r="AE200" s="47"/>
      <c r="AF200" s="47"/>
    </row>
    <row r="201" spans="1:32">
      <c r="A201" s="47"/>
      <c r="B201" s="47"/>
      <c r="C201" s="47"/>
      <c r="D201" s="47"/>
      <c r="E201" s="47"/>
      <c r="F201" s="85"/>
      <c r="G201" s="85"/>
      <c r="H201" s="47"/>
      <c r="I201" s="47"/>
      <c r="J201" s="47"/>
      <c r="K201" s="47"/>
      <c r="L201" s="47"/>
      <c r="M201" s="47"/>
      <c r="N201" s="47"/>
      <c r="O201" s="47"/>
      <c r="P201" s="47"/>
      <c r="Q201" s="47"/>
      <c r="R201" s="47"/>
      <c r="S201" s="47"/>
      <c r="T201" s="47"/>
      <c r="U201" s="47"/>
      <c r="V201" s="47"/>
      <c r="W201" s="47"/>
      <c r="X201" s="47"/>
      <c r="Y201" s="47"/>
      <c r="Z201" s="47"/>
      <c r="AA201" s="47"/>
      <c r="AB201" s="47"/>
      <c r="AC201" s="47"/>
      <c r="AD201" s="47"/>
      <c r="AE201" s="47"/>
      <c r="AF201" s="47"/>
    </row>
    <row r="202" spans="1:32">
      <c r="A202" s="47"/>
      <c r="B202" s="47"/>
      <c r="C202" s="47"/>
      <c r="D202" s="47"/>
      <c r="E202" s="47"/>
      <c r="F202" s="85"/>
      <c r="G202" s="85"/>
      <c r="H202" s="47"/>
      <c r="I202" s="47"/>
      <c r="J202" s="47"/>
      <c r="K202" s="47"/>
      <c r="L202" s="47"/>
      <c r="M202" s="47"/>
      <c r="N202" s="47"/>
      <c r="O202" s="47"/>
      <c r="P202" s="47"/>
      <c r="Q202" s="47"/>
      <c r="R202" s="47"/>
      <c r="S202" s="47"/>
      <c r="T202" s="47"/>
      <c r="U202" s="47"/>
      <c r="V202" s="47"/>
      <c r="W202" s="47"/>
      <c r="X202" s="47"/>
      <c r="Y202" s="47"/>
      <c r="Z202" s="47"/>
      <c r="AA202" s="47"/>
      <c r="AB202" s="47"/>
      <c r="AC202" s="47"/>
      <c r="AD202" s="47"/>
      <c r="AE202" s="47"/>
      <c r="AF202" s="47"/>
    </row>
    <row r="203" spans="1:32">
      <c r="A203" s="47"/>
      <c r="B203" s="47"/>
      <c r="C203" s="47"/>
      <c r="D203" s="47"/>
      <c r="E203" s="47"/>
      <c r="F203" s="85"/>
      <c r="G203" s="85"/>
      <c r="H203" s="47"/>
      <c r="I203" s="47"/>
      <c r="J203" s="47"/>
      <c r="K203" s="47"/>
      <c r="L203" s="47"/>
      <c r="M203" s="47"/>
      <c r="N203" s="47"/>
      <c r="O203" s="47"/>
      <c r="P203" s="47"/>
      <c r="Q203" s="47"/>
      <c r="R203" s="47"/>
      <c r="S203" s="47"/>
      <c r="T203" s="47"/>
      <c r="U203" s="47"/>
      <c r="V203" s="47"/>
      <c r="W203" s="47"/>
      <c r="X203" s="47"/>
      <c r="Y203" s="47"/>
      <c r="Z203" s="47"/>
      <c r="AA203" s="47"/>
      <c r="AB203" s="47"/>
      <c r="AC203" s="47"/>
      <c r="AD203" s="47"/>
      <c r="AE203" s="47"/>
      <c r="AF203" s="47"/>
    </row>
    <row r="204" spans="1:32">
      <c r="A204" s="47"/>
      <c r="B204" s="47"/>
      <c r="C204" s="47"/>
      <c r="D204" s="47"/>
      <c r="E204" s="47"/>
      <c r="F204" s="85"/>
      <c r="G204" s="85"/>
      <c r="H204" s="47"/>
      <c r="I204" s="47"/>
      <c r="J204" s="47"/>
      <c r="K204" s="47"/>
      <c r="L204" s="47"/>
      <c r="M204" s="47"/>
      <c r="N204" s="47"/>
      <c r="O204" s="47"/>
      <c r="P204" s="47"/>
      <c r="Q204" s="47"/>
      <c r="R204" s="47"/>
      <c r="S204" s="47"/>
      <c r="T204" s="47"/>
      <c r="U204" s="47"/>
      <c r="V204" s="47"/>
      <c r="W204" s="47"/>
      <c r="X204" s="47"/>
      <c r="Y204" s="47"/>
      <c r="Z204" s="47"/>
      <c r="AA204" s="47"/>
      <c r="AB204" s="47"/>
      <c r="AC204" s="47"/>
      <c r="AD204" s="47"/>
      <c r="AE204" s="47"/>
      <c r="AF204" s="47"/>
    </row>
    <row r="205" spans="1:32">
      <c r="A205" s="47"/>
      <c r="B205" s="47"/>
      <c r="C205" s="47"/>
      <c r="D205" s="47"/>
      <c r="E205" s="47"/>
      <c r="F205" s="85"/>
      <c r="G205" s="85"/>
      <c r="H205" s="47"/>
      <c r="I205" s="47"/>
      <c r="J205" s="47"/>
      <c r="K205" s="47"/>
      <c r="L205" s="47"/>
      <c r="M205" s="47"/>
      <c r="N205" s="47"/>
      <c r="O205" s="47"/>
      <c r="P205" s="47"/>
      <c r="Q205" s="47"/>
      <c r="R205" s="47"/>
      <c r="S205" s="47"/>
      <c r="T205" s="47"/>
      <c r="U205" s="47"/>
      <c r="V205" s="47"/>
      <c r="W205" s="47"/>
      <c r="X205" s="47"/>
      <c r="Y205" s="47"/>
      <c r="Z205" s="47"/>
      <c r="AA205" s="47"/>
      <c r="AB205" s="47"/>
      <c r="AC205" s="47"/>
      <c r="AD205" s="47"/>
      <c r="AE205" s="47"/>
      <c r="AF205" s="47"/>
    </row>
    <row r="206" spans="1:32">
      <c r="A206" s="47"/>
      <c r="B206" s="47"/>
      <c r="C206" s="47"/>
      <c r="D206" s="47"/>
      <c r="E206" s="47"/>
      <c r="F206" s="85"/>
      <c r="G206" s="85"/>
      <c r="H206" s="47"/>
      <c r="I206" s="47"/>
      <c r="J206" s="47"/>
      <c r="K206" s="47"/>
      <c r="L206" s="47"/>
      <c r="M206" s="47"/>
      <c r="N206" s="47"/>
      <c r="O206" s="47"/>
      <c r="P206" s="47"/>
      <c r="Q206" s="47"/>
      <c r="R206" s="47"/>
      <c r="S206" s="47"/>
      <c r="T206" s="47"/>
      <c r="U206" s="47"/>
      <c r="V206" s="47"/>
      <c r="W206" s="47"/>
      <c r="X206" s="47"/>
      <c r="Y206" s="47"/>
      <c r="Z206" s="47"/>
      <c r="AA206" s="47"/>
      <c r="AB206" s="47"/>
      <c r="AC206" s="47"/>
      <c r="AD206" s="47"/>
      <c r="AE206" s="47"/>
      <c r="AF206" s="47"/>
    </row>
    <row r="207" spans="1:32">
      <c r="A207" s="47"/>
      <c r="B207" s="47"/>
      <c r="C207" s="47"/>
      <c r="D207" s="47"/>
      <c r="E207" s="47"/>
      <c r="F207" s="85"/>
      <c r="G207" s="85"/>
      <c r="H207" s="47"/>
      <c r="I207" s="47"/>
      <c r="J207" s="47"/>
      <c r="K207" s="47"/>
      <c r="L207" s="47"/>
      <c r="M207" s="47"/>
      <c r="N207" s="47"/>
      <c r="O207" s="47"/>
      <c r="P207" s="47"/>
      <c r="Q207" s="47"/>
      <c r="R207" s="47"/>
      <c r="S207" s="47"/>
      <c r="T207" s="47"/>
      <c r="U207" s="47"/>
      <c r="V207" s="47"/>
      <c r="W207" s="47"/>
      <c r="X207" s="47"/>
      <c r="Y207" s="47"/>
      <c r="Z207" s="47"/>
      <c r="AA207" s="47"/>
      <c r="AB207" s="47"/>
      <c r="AC207" s="47"/>
      <c r="AD207" s="47"/>
      <c r="AE207" s="47"/>
      <c r="AF207" s="47"/>
    </row>
    <row r="208" spans="1:32">
      <c r="A208" s="99"/>
      <c r="B208" s="99"/>
      <c r="C208" s="99"/>
      <c r="D208" s="99"/>
      <c r="E208" s="99"/>
      <c r="F208" s="99"/>
      <c r="G208" s="99"/>
      <c r="H208" s="99"/>
      <c r="I208" s="99"/>
      <c r="J208" s="99"/>
      <c r="K208" s="99"/>
      <c r="L208" s="99"/>
      <c r="M208" s="99"/>
      <c r="N208" s="99"/>
      <c r="O208" s="99"/>
      <c r="P208" s="99"/>
      <c r="Q208" s="99"/>
      <c r="R208" s="99"/>
      <c r="S208" s="99"/>
      <c r="T208" s="99"/>
      <c r="U208" s="99"/>
      <c r="V208" s="99"/>
      <c r="W208" s="99"/>
      <c r="X208" s="99"/>
      <c r="Y208" s="99"/>
      <c r="Z208" s="99"/>
      <c r="AA208" s="99"/>
      <c r="AB208" s="99"/>
      <c r="AC208" s="99"/>
      <c r="AD208" s="99"/>
      <c r="AE208" s="99"/>
      <c r="AF208" s="99"/>
    </row>
    <row r="209" spans="1:32">
      <c r="A209" s="99"/>
      <c r="B209" s="99"/>
      <c r="C209" s="99"/>
      <c r="D209" s="99"/>
      <c r="E209" s="99"/>
      <c r="F209" s="99"/>
      <c r="G209" s="99"/>
      <c r="H209" s="99"/>
      <c r="I209" s="99"/>
      <c r="J209" s="99"/>
      <c r="K209" s="99"/>
      <c r="L209" s="99"/>
      <c r="M209" s="99"/>
      <c r="N209" s="99"/>
      <c r="O209" s="99"/>
      <c r="P209" s="99"/>
      <c r="Q209" s="99"/>
      <c r="R209" s="99"/>
      <c r="S209" s="99"/>
      <c r="T209" s="99"/>
      <c r="U209" s="99"/>
      <c r="V209" s="99"/>
      <c r="W209" s="99"/>
      <c r="X209" s="99"/>
      <c r="Y209" s="99"/>
      <c r="Z209" s="99"/>
      <c r="AA209" s="99"/>
      <c r="AB209" s="99"/>
      <c r="AC209" s="99"/>
      <c r="AD209" s="99"/>
      <c r="AE209" s="99"/>
      <c r="AF209" s="99"/>
    </row>
    <row r="210" spans="1:32">
      <c r="A210" s="99"/>
      <c r="B210" s="99"/>
      <c r="C210" s="99"/>
      <c r="D210" s="99"/>
      <c r="E210" s="99"/>
      <c r="F210" s="99"/>
      <c r="G210" s="99"/>
      <c r="H210" s="99"/>
      <c r="I210" s="99"/>
      <c r="J210" s="99"/>
      <c r="K210" s="99"/>
      <c r="L210" s="99"/>
      <c r="M210" s="99"/>
      <c r="N210" s="99"/>
      <c r="O210" s="99"/>
      <c r="P210" s="99"/>
      <c r="Q210" s="99"/>
      <c r="R210" s="99"/>
      <c r="S210" s="99"/>
      <c r="T210" s="99"/>
      <c r="U210" s="99"/>
      <c r="V210" s="99"/>
      <c r="W210" s="99"/>
      <c r="X210" s="99"/>
      <c r="Y210" s="99"/>
      <c r="Z210" s="99"/>
      <c r="AA210" s="99"/>
      <c r="AB210" s="99"/>
      <c r="AC210" s="99"/>
      <c r="AD210" s="99"/>
      <c r="AE210" s="99"/>
      <c r="AF210" s="99"/>
    </row>
  </sheetData>
  <mergeCells count="2">
    <mergeCell ref="A72:A75"/>
    <mergeCell ref="A91:A97"/>
  </mergeCells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211"/>
  <sheetViews>
    <sheetView topLeftCell="A10" workbookViewId="0">
      <selection activeCell="B16" sqref="B16"/>
    </sheetView>
  </sheetViews>
  <sheetFormatPr defaultColWidth="9" defaultRowHeight="13.5"/>
  <cols>
    <col min="1" max="1" width="17.5" customWidth="1"/>
    <col min="2" max="12" width="17.8583333333333" customWidth="1"/>
  </cols>
  <sheetData>
    <row r="1" ht="37.5" spans="1:19">
      <c r="A1" s="64" t="s">
        <v>2125</v>
      </c>
      <c r="B1" s="64" t="s">
        <v>2126</v>
      </c>
      <c r="C1" s="64" t="s">
        <v>2127</v>
      </c>
      <c r="D1" s="64" t="s">
        <v>2128</v>
      </c>
      <c r="E1" s="64" t="s">
        <v>2129</v>
      </c>
      <c r="F1" s="64" t="s">
        <v>2130</v>
      </c>
      <c r="G1" s="64" t="s">
        <v>2131</v>
      </c>
      <c r="H1" s="65" t="s">
        <v>2132</v>
      </c>
      <c r="I1" s="64" t="s">
        <v>2133</v>
      </c>
      <c r="J1" s="65" t="s">
        <v>2134</v>
      </c>
      <c r="K1" s="64" t="s">
        <v>2135</v>
      </c>
      <c r="L1" s="65" t="s">
        <v>2136</v>
      </c>
      <c r="M1" s="69"/>
      <c r="N1" s="69"/>
      <c r="O1" s="69"/>
      <c r="P1" s="69"/>
      <c r="Q1" s="69"/>
      <c r="R1" s="69"/>
      <c r="S1" s="69"/>
    </row>
    <row r="2" spans="1:19">
      <c r="A2" s="24"/>
      <c r="B2" s="24"/>
      <c r="C2" s="24"/>
      <c r="D2" s="24"/>
      <c r="E2" s="24"/>
      <c r="F2" s="24"/>
      <c r="G2" s="24"/>
      <c r="H2" s="3"/>
      <c r="I2" s="24"/>
      <c r="J2" s="3"/>
      <c r="K2" s="24"/>
      <c r="L2" s="3"/>
      <c r="M2" s="3"/>
      <c r="N2" s="3"/>
      <c r="O2" s="3"/>
      <c r="P2" s="3"/>
      <c r="Q2" s="3"/>
      <c r="R2" s="3"/>
      <c r="S2" s="3"/>
    </row>
    <row r="3" ht="24" spans="1:19">
      <c r="A3" s="66" t="s">
        <v>2137</v>
      </c>
      <c r="B3" s="66" t="s">
        <v>2138</v>
      </c>
      <c r="C3" s="66" t="s">
        <v>2139</v>
      </c>
      <c r="D3" s="67"/>
      <c r="E3" s="67"/>
      <c r="F3" s="66" t="s">
        <v>2140</v>
      </c>
      <c r="G3" s="66" t="s">
        <v>2140</v>
      </c>
      <c r="H3" s="66" t="s">
        <v>2140</v>
      </c>
      <c r="I3" s="66" t="s">
        <v>2140</v>
      </c>
      <c r="J3" s="70" t="s">
        <v>2140</v>
      </c>
      <c r="K3" s="66" t="s">
        <v>2140</v>
      </c>
      <c r="L3" s="66" t="s">
        <v>2140</v>
      </c>
      <c r="M3" s="3"/>
      <c r="N3" s="3"/>
      <c r="O3" s="3"/>
      <c r="P3" s="3"/>
      <c r="Q3" s="3"/>
      <c r="R3" s="3"/>
      <c r="S3" s="3"/>
    </row>
    <row r="4" ht="36" spans="1:19">
      <c r="A4" s="23" t="s">
        <v>2141</v>
      </c>
      <c r="B4" s="23" t="s">
        <v>2142</v>
      </c>
      <c r="C4" s="23" t="s">
        <v>2143</v>
      </c>
      <c r="D4" s="23" t="s">
        <v>2144</v>
      </c>
      <c r="E4" s="23" t="s">
        <v>2145</v>
      </c>
      <c r="F4" s="23" t="s">
        <v>2146</v>
      </c>
      <c r="G4" s="23" t="s">
        <v>2147</v>
      </c>
      <c r="H4" s="23" t="s">
        <v>2148</v>
      </c>
      <c r="I4" s="23" t="s">
        <v>2149</v>
      </c>
      <c r="J4" s="23" t="s">
        <v>2150</v>
      </c>
      <c r="K4" s="23" t="s">
        <v>2151</v>
      </c>
      <c r="L4" s="23" t="s">
        <v>2152</v>
      </c>
      <c r="M4" s="3"/>
      <c r="N4" s="3"/>
      <c r="O4" s="3"/>
      <c r="P4" s="3"/>
      <c r="Q4" s="3"/>
      <c r="R4" s="3"/>
      <c r="S4" s="3"/>
    </row>
    <row r="5" ht="72" spans="1:19">
      <c r="A5" s="23" t="s">
        <v>2153</v>
      </c>
      <c r="B5" s="23" t="s">
        <v>2154</v>
      </c>
      <c r="C5" s="23" t="s">
        <v>2155</v>
      </c>
      <c r="D5" s="24"/>
      <c r="E5" s="24"/>
      <c r="F5" s="24"/>
      <c r="G5" s="24"/>
      <c r="H5" s="3"/>
      <c r="I5" s="24"/>
      <c r="J5" s="3"/>
      <c r="K5" s="24"/>
      <c r="L5" s="3"/>
      <c r="M5" s="3"/>
      <c r="N5" s="3"/>
      <c r="O5" s="3"/>
      <c r="P5" s="3"/>
      <c r="Q5" s="3"/>
      <c r="R5" s="3"/>
      <c r="S5" s="3"/>
    </row>
    <row r="6" ht="48" spans="1:19">
      <c r="A6" s="23" t="s">
        <v>2156</v>
      </c>
      <c r="B6" s="23" t="s">
        <v>2157</v>
      </c>
      <c r="C6" s="23" t="s">
        <v>2158</v>
      </c>
      <c r="D6" s="24"/>
      <c r="E6" s="24"/>
      <c r="F6" s="24"/>
      <c r="G6" s="24"/>
      <c r="H6" s="3"/>
      <c r="I6" s="24"/>
      <c r="J6" s="3"/>
      <c r="K6" s="24"/>
      <c r="L6" s="3"/>
      <c r="M6" s="3"/>
      <c r="N6" s="3"/>
      <c r="O6" s="3"/>
      <c r="P6" s="3"/>
      <c r="Q6" s="3"/>
      <c r="R6" s="3"/>
      <c r="S6" s="3"/>
    </row>
    <row r="7" ht="36" spans="1:19">
      <c r="A7" s="23" t="s">
        <v>2159</v>
      </c>
      <c r="B7" s="23" t="s">
        <v>2160</v>
      </c>
      <c r="C7" s="23" t="s">
        <v>2161</v>
      </c>
      <c r="D7" s="66" t="s">
        <v>2162</v>
      </c>
      <c r="E7" s="66" t="s">
        <v>2162</v>
      </c>
      <c r="F7" s="66" t="s">
        <v>2162</v>
      </c>
      <c r="G7" s="66" t="s">
        <v>2163</v>
      </c>
      <c r="H7" s="66" t="s">
        <v>2163</v>
      </c>
      <c r="I7" s="66" t="s">
        <v>2164</v>
      </c>
      <c r="J7" s="70" t="s">
        <v>2165</v>
      </c>
      <c r="K7" s="66" t="s">
        <v>2166</v>
      </c>
      <c r="L7" s="11" t="s">
        <v>2167</v>
      </c>
      <c r="M7" s="3"/>
      <c r="N7" s="3"/>
      <c r="O7" s="3"/>
      <c r="P7" s="3"/>
      <c r="Q7" s="3"/>
      <c r="R7" s="3"/>
      <c r="S7" s="3"/>
    </row>
    <row r="8" ht="72" spans="1:19">
      <c r="A8" s="23" t="s">
        <v>2168</v>
      </c>
      <c r="B8" s="23" t="s">
        <v>2169</v>
      </c>
      <c r="C8" s="67"/>
      <c r="D8" s="23" t="s">
        <v>2170</v>
      </c>
      <c r="E8" s="23" t="s">
        <v>2170</v>
      </c>
      <c r="F8" s="23" t="s">
        <v>2170</v>
      </c>
      <c r="G8" s="23" t="s">
        <v>2171</v>
      </c>
      <c r="H8" s="11" t="s">
        <v>2172</v>
      </c>
      <c r="I8" s="23" t="s">
        <v>2173</v>
      </c>
      <c r="J8" s="23" t="s">
        <v>2174</v>
      </c>
      <c r="K8" s="23" t="s">
        <v>2175</v>
      </c>
      <c r="L8" s="11" t="s">
        <v>2176</v>
      </c>
      <c r="M8" s="3"/>
      <c r="N8" s="3"/>
      <c r="O8" s="3"/>
      <c r="P8" s="3"/>
      <c r="Q8" s="3"/>
      <c r="R8" s="3"/>
      <c r="S8" s="3"/>
    </row>
    <row r="9" ht="36" spans="1:19">
      <c r="A9" s="23" t="s">
        <v>2177</v>
      </c>
      <c r="B9" s="23" t="s">
        <v>2178</v>
      </c>
      <c r="C9" s="66" t="s">
        <v>2179</v>
      </c>
      <c r="D9" s="24"/>
      <c r="E9" s="24"/>
      <c r="F9" s="24"/>
      <c r="G9" s="23" t="s">
        <v>2180</v>
      </c>
      <c r="H9" s="24"/>
      <c r="I9" s="24"/>
      <c r="J9" s="11" t="s">
        <v>2181</v>
      </c>
      <c r="K9" s="23" t="s">
        <v>2182</v>
      </c>
      <c r="L9" s="11" t="s">
        <v>2183</v>
      </c>
      <c r="M9" s="3"/>
      <c r="N9" s="3"/>
      <c r="O9" s="3"/>
      <c r="P9" s="3"/>
      <c r="Q9" s="3"/>
      <c r="R9" s="3"/>
      <c r="S9" s="3"/>
    </row>
    <row r="10" ht="84" spans="1:19">
      <c r="A10" s="23" t="s">
        <v>2184</v>
      </c>
      <c r="B10" s="23" t="s">
        <v>2185</v>
      </c>
      <c r="C10" s="23" t="s">
        <v>2186</v>
      </c>
      <c r="D10" s="24"/>
      <c r="E10" s="24"/>
      <c r="F10" s="24"/>
      <c r="G10" s="23" t="s">
        <v>2187</v>
      </c>
      <c r="H10" s="3"/>
      <c r="I10" s="66" t="s">
        <v>2188</v>
      </c>
      <c r="J10" s="23" t="s">
        <v>2189</v>
      </c>
      <c r="K10" s="23" t="s">
        <v>2190</v>
      </c>
      <c r="L10" s="3"/>
      <c r="M10" s="3"/>
      <c r="N10" s="3"/>
      <c r="O10" s="3"/>
      <c r="P10" s="3"/>
      <c r="Q10" s="3"/>
      <c r="R10" s="3"/>
      <c r="S10" s="3"/>
    </row>
    <row r="11" ht="48" spans="1:19">
      <c r="A11" s="23" t="s">
        <v>2191</v>
      </c>
      <c r="B11" s="24"/>
      <c r="C11" s="23" t="s">
        <v>2192</v>
      </c>
      <c r="D11" s="66" t="s">
        <v>2193</v>
      </c>
      <c r="E11" s="66" t="s">
        <v>2194</v>
      </c>
      <c r="F11" s="66" t="s">
        <v>2195</v>
      </c>
      <c r="G11" s="23" t="s">
        <v>2196</v>
      </c>
      <c r="H11" s="3"/>
      <c r="I11" s="23" t="s">
        <v>2197</v>
      </c>
      <c r="J11" s="23" t="s">
        <v>2198</v>
      </c>
      <c r="K11" s="23" t="s">
        <v>2199</v>
      </c>
      <c r="L11" s="3"/>
      <c r="M11" s="3"/>
      <c r="N11" s="3"/>
      <c r="O11" s="3"/>
      <c r="P11" s="3"/>
      <c r="Q11" s="3"/>
      <c r="R11" s="3"/>
      <c r="S11" s="3"/>
    </row>
    <row r="12" ht="36" spans="1:19">
      <c r="A12" s="23" t="s">
        <v>2200</v>
      </c>
      <c r="B12" s="66" t="s">
        <v>2201</v>
      </c>
      <c r="C12" s="23" t="s">
        <v>2202</v>
      </c>
      <c r="D12" s="23" t="s">
        <v>2203</v>
      </c>
      <c r="E12" s="23" t="s">
        <v>2203</v>
      </c>
      <c r="F12" s="23" t="s">
        <v>2203</v>
      </c>
      <c r="G12" s="3"/>
      <c r="H12" s="3"/>
      <c r="I12" s="23" t="s">
        <v>2204</v>
      </c>
      <c r="J12" s="3"/>
      <c r="K12" s="24"/>
      <c r="L12" s="3"/>
      <c r="M12" s="3"/>
      <c r="N12" s="3"/>
      <c r="O12" s="3"/>
      <c r="P12" s="3"/>
      <c r="Q12" s="3"/>
      <c r="R12" s="3"/>
      <c r="S12" s="3"/>
    </row>
    <row r="13" ht="36" spans="1:19">
      <c r="A13" s="23" t="s">
        <v>2205</v>
      </c>
      <c r="B13" s="23" t="s">
        <v>2206</v>
      </c>
      <c r="C13" s="23" t="s">
        <v>2207</v>
      </c>
      <c r="D13" s="23" t="s">
        <v>2208</v>
      </c>
      <c r="E13" s="23" t="s">
        <v>2209</v>
      </c>
      <c r="F13" s="23" t="s">
        <v>2210</v>
      </c>
      <c r="G13" s="66" t="s">
        <v>2211</v>
      </c>
      <c r="H13" s="66" t="s">
        <v>2211</v>
      </c>
      <c r="I13" s="24"/>
      <c r="J13" s="3"/>
      <c r="K13" s="24"/>
      <c r="L13" s="3"/>
      <c r="M13" s="3"/>
      <c r="N13" s="3"/>
      <c r="O13" s="3"/>
      <c r="P13" s="3"/>
      <c r="Q13" s="3"/>
      <c r="R13" s="3"/>
      <c r="S13" s="3"/>
    </row>
    <row r="14" ht="84" spans="1:19">
      <c r="A14" s="23" t="s">
        <v>2212</v>
      </c>
      <c r="B14" s="23" t="s">
        <v>2213</v>
      </c>
      <c r="C14" s="67"/>
      <c r="D14" s="23" t="s">
        <v>227</v>
      </c>
      <c r="E14" s="23" t="s">
        <v>227</v>
      </c>
      <c r="F14" s="23" t="s">
        <v>227</v>
      </c>
      <c r="G14" s="23" t="s">
        <v>2214</v>
      </c>
      <c r="H14" s="23" t="s">
        <v>2214</v>
      </c>
      <c r="I14" s="66" t="s">
        <v>2215</v>
      </c>
      <c r="J14" s="3"/>
      <c r="K14" s="66" t="s">
        <v>2216</v>
      </c>
      <c r="L14" s="3"/>
      <c r="M14" s="3"/>
      <c r="N14" s="3"/>
      <c r="O14" s="3"/>
      <c r="P14" s="3"/>
      <c r="Q14" s="3"/>
      <c r="R14" s="3"/>
      <c r="S14" s="3"/>
    </row>
    <row r="15" ht="24" spans="1:19">
      <c r="A15" s="23" t="s">
        <v>2217</v>
      </c>
      <c r="B15" s="24"/>
      <c r="C15" s="66" t="s">
        <v>2218</v>
      </c>
      <c r="D15" s="24"/>
      <c r="E15" s="24"/>
      <c r="F15" s="24"/>
      <c r="G15" s="23" t="s">
        <v>2219</v>
      </c>
      <c r="H15" s="23" t="s">
        <v>2219</v>
      </c>
      <c r="I15" s="23" t="s">
        <v>2220</v>
      </c>
      <c r="J15" s="3"/>
      <c r="K15" s="23" t="s">
        <v>2221</v>
      </c>
      <c r="L15" s="3"/>
      <c r="M15" s="3"/>
      <c r="N15" s="3"/>
      <c r="O15" s="3"/>
      <c r="P15" s="3"/>
      <c r="Q15" s="3"/>
      <c r="R15" s="3"/>
      <c r="S15" s="3"/>
    </row>
    <row r="16" ht="144" spans="1:19">
      <c r="A16" s="23" t="s">
        <v>2222</v>
      </c>
      <c r="B16" s="66" t="s">
        <v>2223</v>
      </c>
      <c r="C16" s="23" t="s">
        <v>2224</v>
      </c>
      <c r="D16" s="24"/>
      <c r="E16" s="24"/>
      <c r="F16" s="24"/>
      <c r="G16" s="24"/>
      <c r="H16" s="3"/>
      <c r="I16" s="23" t="s">
        <v>2225</v>
      </c>
      <c r="J16" s="3"/>
      <c r="K16" s="23" t="s">
        <v>2226</v>
      </c>
      <c r="L16" s="3"/>
      <c r="M16" s="3"/>
      <c r="N16" s="3"/>
      <c r="O16" s="3"/>
      <c r="P16" s="3"/>
      <c r="Q16" s="3"/>
      <c r="R16" s="3"/>
      <c r="S16" s="3"/>
    </row>
    <row r="17" ht="36" spans="1:19">
      <c r="A17" s="23" t="s">
        <v>2227</v>
      </c>
      <c r="B17" s="23" t="s">
        <v>2228</v>
      </c>
      <c r="C17" s="23" t="s">
        <v>2229</v>
      </c>
      <c r="D17" s="66" t="s">
        <v>2163</v>
      </c>
      <c r="E17" s="66" t="s">
        <v>2163</v>
      </c>
      <c r="F17" s="66" t="s">
        <v>2163</v>
      </c>
      <c r="G17" s="24"/>
      <c r="H17" s="3"/>
      <c r="I17" s="23" t="s">
        <v>2230</v>
      </c>
      <c r="J17" s="3"/>
      <c r="K17" s="23" t="s">
        <v>1539</v>
      </c>
      <c r="L17" s="3"/>
      <c r="M17" s="3"/>
      <c r="N17" s="3"/>
      <c r="O17" s="3"/>
      <c r="P17" s="3"/>
      <c r="Q17" s="3"/>
      <c r="R17" s="3"/>
      <c r="S17" s="3"/>
    </row>
    <row r="18" ht="36" spans="1:19">
      <c r="A18" s="23" t="s">
        <v>2231</v>
      </c>
      <c r="B18" s="23" t="s">
        <v>2232</v>
      </c>
      <c r="C18" s="24"/>
      <c r="D18" s="23" t="s">
        <v>2233</v>
      </c>
      <c r="E18" s="23" t="s">
        <v>2233</v>
      </c>
      <c r="F18" s="23" t="s">
        <v>2233</v>
      </c>
      <c r="G18" s="24"/>
      <c r="H18" s="3"/>
      <c r="I18" s="24"/>
      <c r="J18" s="3"/>
      <c r="K18" s="24"/>
      <c r="L18" s="3"/>
      <c r="M18" s="3"/>
      <c r="N18" s="3"/>
      <c r="O18" s="3"/>
      <c r="P18" s="3"/>
      <c r="Q18" s="3"/>
      <c r="R18" s="3"/>
      <c r="S18" s="3"/>
    </row>
    <row r="19" ht="24" spans="1:19">
      <c r="A19" s="23" t="s">
        <v>2234</v>
      </c>
      <c r="B19" s="23" t="s">
        <v>2235</v>
      </c>
      <c r="C19" s="66" t="s">
        <v>2215</v>
      </c>
      <c r="D19" s="24"/>
      <c r="E19" s="24"/>
      <c r="F19" s="24"/>
      <c r="G19" s="24"/>
      <c r="H19" s="3"/>
      <c r="I19" s="66" t="s">
        <v>2236</v>
      </c>
      <c r="J19" s="3"/>
      <c r="K19" s="24"/>
      <c r="L19" s="3"/>
      <c r="M19" s="3"/>
      <c r="N19" s="3"/>
      <c r="O19" s="3"/>
      <c r="P19" s="3"/>
      <c r="Q19" s="3"/>
      <c r="R19" s="3"/>
      <c r="S19" s="3"/>
    </row>
    <row r="20" ht="36" spans="1:19">
      <c r="A20" s="23" t="s">
        <v>2237</v>
      </c>
      <c r="B20" s="24"/>
      <c r="C20" s="23" t="s">
        <v>2225</v>
      </c>
      <c r="D20" s="24"/>
      <c r="E20" s="24"/>
      <c r="F20" s="24"/>
      <c r="G20" s="24"/>
      <c r="H20" s="3"/>
      <c r="I20" s="23" t="s">
        <v>2238</v>
      </c>
      <c r="J20" s="3"/>
      <c r="K20" s="24"/>
      <c r="L20" s="3"/>
      <c r="M20" s="3"/>
      <c r="N20" s="3"/>
      <c r="O20" s="3"/>
      <c r="P20" s="3"/>
      <c r="Q20" s="3"/>
      <c r="R20" s="3"/>
      <c r="S20" s="3"/>
    </row>
    <row r="21" ht="24" spans="1:19">
      <c r="A21" s="23" t="s">
        <v>2239</v>
      </c>
      <c r="B21" s="24"/>
      <c r="C21" s="23" t="s">
        <v>2230</v>
      </c>
      <c r="D21" s="24"/>
      <c r="E21" s="24"/>
      <c r="F21" s="24"/>
      <c r="G21" s="24"/>
      <c r="H21" s="3"/>
      <c r="I21" s="23" t="s">
        <v>2240</v>
      </c>
      <c r="J21" s="3"/>
      <c r="K21" s="24"/>
      <c r="L21" s="3"/>
      <c r="M21" s="3"/>
      <c r="N21" s="3"/>
      <c r="O21" s="3"/>
      <c r="P21" s="3"/>
      <c r="Q21" s="3"/>
      <c r="R21" s="3"/>
      <c r="S21" s="3"/>
    </row>
    <row r="22" ht="24" spans="1:19">
      <c r="A22" s="23" t="s">
        <v>2241</v>
      </c>
      <c r="B22" s="24"/>
      <c r="C22" s="67"/>
      <c r="D22" s="24"/>
      <c r="E22" s="24"/>
      <c r="F22" s="24"/>
      <c r="G22" s="24"/>
      <c r="H22" s="3"/>
      <c r="I22" s="23" t="s">
        <v>2242</v>
      </c>
      <c r="J22" s="3"/>
      <c r="K22" s="24"/>
      <c r="L22" s="3"/>
      <c r="M22" s="3"/>
      <c r="N22" s="3"/>
      <c r="O22" s="3"/>
      <c r="P22" s="3"/>
      <c r="Q22" s="3"/>
      <c r="R22" s="3"/>
      <c r="S22" s="3"/>
    </row>
    <row r="23" ht="24" spans="1:19">
      <c r="A23" s="23" t="s">
        <v>2243</v>
      </c>
      <c r="B23" s="24"/>
      <c r="C23" s="66" t="s">
        <v>2236</v>
      </c>
      <c r="D23" s="24"/>
      <c r="E23" s="24"/>
      <c r="F23" s="24"/>
      <c r="G23" s="24"/>
      <c r="H23" s="3"/>
      <c r="I23" s="24"/>
      <c r="J23" s="3"/>
      <c r="K23" s="24"/>
      <c r="L23" s="3"/>
      <c r="M23" s="3"/>
      <c r="N23" s="3"/>
      <c r="O23" s="3"/>
      <c r="P23" s="3"/>
      <c r="Q23" s="3"/>
      <c r="R23" s="3"/>
      <c r="S23" s="3"/>
    </row>
    <row r="24" ht="36" spans="1:19">
      <c r="A24" s="23" t="s">
        <v>2244</v>
      </c>
      <c r="B24" s="24"/>
      <c r="C24" s="23" t="s">
        <v>2238</v>
      </c>
      <c r="D24" s="24"/>
      <c r="E24" s="24"/>
      <c r="F24" s="24"/>
      <c r="G24" s="24"/>
      <c r="H24" s="3"/>
      <c r="I24" s="24"/>
      <c r="J24" s="3"/>
      <c r="K24" s="24"/>
      <c r="L24" s="3"/>
      <c r="M24" s="3"/>
      <c r="N24" s="3"/>
      <c r="O24" s="3"/>
      <c r="P24" s="3"/>
      <c r="Q24" s="3"/>
      <c r="R24" s="3"/>
      <c r="S24" s="3"/>
    </row>
    <row r="25" ht="36" spans="1:19">
      <c r="A25" s="23" t="s">
        <v>2245</v>
      </c>
      <c r="B25" s="24"/>
      <c r="C25" s="23" t="s">
        <v>2240</v>
      </c>
      <c r="D25" s="24"/>
      <c r="E25" s="24"/>
      <c r="F25" s="24"/>
      <c r="G25" s="24"/>
      <c r="H25" s="3"/>
      <c r="I25" s="24"/>
      <c r="J25" s="3"/>
      <c r="K25" s="24"/>
      <c r="L25" s="3"/>
      <c r="M25" s="3"/>
      <c r="N25" s="3"/>
      <c r="O25" s="3"/>
      <c r="P25" s="3"/>
      <c r="Q25" s="3"/>
      <c r="R25" s="3"/>
      <c r="S25" s="3"/>
    </row>
    <row r="26" ht="36" spans="1:19">
      <c r="A26" s="23" t="s">
        <v>2246</v>
      </c>
      <c r="B26" s="24"/>
      <c r="C26" s="23" t="s">
        <v>2242</v>
      </c>
      <c r="D26" s="24"/>
      <c r="E26" s="24"/>
      <c r="F26" s="24"/>
      <c r="G26" s="24"/>
      <c r="H26" s="3"/>
      <c r="I26" s="24"/>
      <c r="J26" s="3"/>
      <c r="K26" s="24"/>
      <c r="L26" s="3"/>
      <c r="M26" s="3"/>
      <c r="N26" s="3"/>
      <c r="O26" s="3"/>
      <c r="P26" s="3"/>
      <c r="Q26" s="3"/>
      <c r="R26" s="3"/>
      <c r="S26" s="3"/>
    </row>
    <row r="27" spans="1:19">
      <c r="A27" s="24"/>
      <c r="B27" s="24"/>
      <c r="C27" s="24"/>
      <c r="D27" s="24"/>
      <c r="E27" s="24"/>
      <c r="F27" s="24"/>
      <c r="G27" s="24"/>
      <c r="H27" s="3"/>
      <c r="I27" s="24"/>
      <c r="J27" s="3"/>
      <c r="K27" s="24"/>
      <c r="L27" s="3"/>
      <c r="M27" s="3"/>
      <c r="N27" s="3"/>
      <c r="O27" s="3"/>
      <c r="P27" s="3"/>
      <c r="Q27" s="3"/>
      <c r="R27" s="3"/>
      <c r="S27" s="3"/>
    </row>
    <row r="28" spans="1:19">
      <c r="A28" s="24"/>
      <c r="B28" s="24"/>
      <c r="C28" s="68" t="s">
        <v>2247</v>
      </c>
      <c r="D28" s="24"/>
      <c r="E28" s="24"/>
      <c r="F28" s="24"/>
      <c r="G28" s="24"/>
      <c r="H28" s="3"/>
      <c r="I28" s="24"/>
      <c r="J28" s="3"/>
      <c r="K28" s="24"/>
      <c r="L28" s="3"/>
      <c r="M28" s="3"/>
      <c r="N28" s="3"/>
      <c r="O28" s="3"/>
      <c r="P28" s="3"/>
      <c r="Q28" s="3"/>
      <c r="R28" s="3"/>
      <c r="S28" s="3"/>
    </row>
    <row r="29" spans="1:19">
      <c r="A29" s="24"/>
      <c r="B29" s="24"/>
      <c r="C29" s="23" t="s">
        <v>2248</v>
      </c>
      <c r="D29" s="24"/>
      <c r="E29" s="24"/>
      <c r="F29" s="24"/>
      <c r="G29" s="24"/>
      <c r="H29" s="3"/>
      <c r="I29" s="24"/>
      <c r="J29" s="3"/>
      <c r="K29" s="24"/>
      <c r="L29" s="3"/>
      <c r="M29" s="3"/>
      <c r="N29" s="3"/>
      <c r="O29" s="3"/>
      <c r="P29" s="3"/>
      <c r="Q29" s="3"/>
      <c r="R29" s="3"/>
      <c r="S29" s="3"/>
    </row>
    <row r="30" spans="1:19">
      <c r="A30" s="23" t="s">
        <v>2249</v>
      </c>
      <c r="B30" s="24"/>
      <c r="C30" s="23" t="s">
        <v>2250</v>
      </c>
      <c r="D30" s="24"/>
      <c r="E30" s="24"/>
      <c r="F30" s="24"/>
      <c r="G30" s="24"/>
      <c r="H30" s="3"/>
      <c r="I30" s="24"/>
      <c r="J30" s="3"/>
      <c r="K30" s="24"/>
      <c r="L30" s="3"/>
      <c r="M30" s="3"/>
      <c r="N30" s="3"/>
      <c r="O30" s="3"/>
      <c r="P30" s="3"/>
      <c r="Q30" s="3"/>
      <c r="R30" s="3"/>
      <c r="S30" s="3"/>
    </row>
    <row r="31" spans="1:19">
      <c r="A31" s="23" t="s">
        <v>2251</v>
      </c>
      <c r="B31" s="24"/>
      <c r="C31" s="24"/>
      <c r="D31" s="24"/>
      <c r="E31" s="24"/>
      <c r="F31" s="24"/>
      <c r="G31" s="24"/>
      <c r="H31" s="3"/>
      <c r="I31" s="24"/>
      <c r="J31" s="3"/>
      <c r="K31" s="24"/>
      <c r="L31" s="3"/>
      <c r="M31" s="3"/>
      <c r="N31" s="3"/>
      <c r="O31" s="3"/>
      <c r="P31" s="3"/>
      <c r="Q31" s="3"/>
      <c r="R31" s="3"/>
      <c r="S31" s="3"/>
    </row>
    <row r="32" spans="1:19">
      <c r="A32" s="23" t="s">
        <v>2252</v>
      </c>
      <c r="B32" s="24"/>
      <c r="C32" s="24"/>
      <c r="D32" s="24"/>
      <c r="E32" s="24"/>
      <c r="F32" s="24"/>
      <c r="G32" s="24"/>
      <c r="H32" s="3"/>
      <c r="I32" s="24"/>
      <c r="J32" s="3"/>
      <c r="K32" s="24"/>
      <c r="L32" s="3"/>
      <c r="M32" s="3"/>
      <c r="N32" s="3"/>
      <c r="O32" s="3"/>
      <c r="P32" s="3"/>
      <c r="Q32" s="3"/>
      <c r="R32" s="3"/>
      <c r="S32" s="3"/>
    </row>
    <row r="33" ht="72" spans="1:19">
      <c r="A33" s="23" t="s">
        <v>2253</v>
      </c>
      <c r="B33" s="24"/>
      <c r="C33" s="24"/>
      <c r="D33" s="24"/>
      <c r="E33" s="24"/>
      <c r="F33" s="24"/>
      <c r="G33" s="24"/>
      <c r="H33" s="3"/>
      <c r="I33" s="24"/>
      <c r="J33" s="3"/>
      <c r="K33" s="24"/>
      <c r="L33" s="3"/>
      <c r="M33" s="3"/>
      <c r="N33" s="3"/>
      <c r="O33" s="3"/>
      <c r="P33" s="3"/>
      <c r="Q33" s="3"/>
      <c r="R33" s="3"/>
      <c r="S33" s="3"/>
    </row>
    <row r="34" spans="1:19">
      <c r="A34" s="24"/>
      <c r="B34" s="24"/>
      <c r="C34" s="24"/>
      <c r="D34" s="24"/>
      <c r="E34" s="24"/>
      <c r="F34" s="24"/>
      <c r="G34" s="24"/>
      <c r="H34" s="3"/>
      <c r="I34" s="24"/>
      <c r="J34" s="3"/>
      <c r="K34" s="24"/>
      <c r="L34" s="3"/>
      <c r="M34" s="3"/>
      <c r="N34" s="3"/>
      <c r="O34" s="3"/>
      <c r="P34" s="3"/>
      <c r="Q34" s="3"/>
      <c r="R34" s="3"/>
      <c r="S34" s="3"/>
    </row>
    <row r="35" spans="1:19">
      <c r="A35" s="24"/>
      <c r="B35" s="24"/>
      <c r="C35" s="24"/>
      <c r="D35" s="24"/>
      <c r="E35" s="24"/>
      <c r="F35" s="24"/>
      <c r="G35" s="24"/>
      <c r="H35" s="3"/>
      <c r="I35" s="24"/>
      <c r="J35" s="3"/>
      <c r="K35" s="24"/>
      <c r="L35" s="3"/>
      <c r="M35" s="3"/>
      <c r="N35" s="3"/>
      <c r="O35" s="3"/>
      <c r="P35" s="3"/>
      <c r="Q35" s="3"/>
      <c r="R35" s="3"/>
      <c r="S35" s="3"/>
    </row>
    <row r="36" spans="1:19">
      <c r="A36" s="66" t="s">
        <v>2254</v>
      </c>
      <c r="B36" s="24"/>
      <c r="C36" s="24"/>
      <c r="D36" s="24"/>
      <c r="E36" s="24"/>
      <c r="F36" s="24"/>
      <c r="G36" s="24"/>
      <c r="H36" s="3"/>
      <c r="I36" s="24"/>
      <c r="J36" s="3"/>
      <c r="K36" s="24"/>
      <c r="L36" s="3"/>
      <c r="M36" s="3"/>
      <c r="N36" s="3"/>
      <c r="O36" s="3"/>
      <c r="P36" s="3"/>
      <c r="Q36" s="3"/>
      <c r="R36" s="3"/>
      <c r="S36" s="3"/>
    </row>
    <row r="37" ht="36" spans="1:19">
      <c r="A37" s="23" t="s">
        <v>2255</v>
      </c>
      <c r="B37" s="24"/>
      <c r="C37" s="24"/>
      <c r="D37" s="24"/>
      <c r="E37" s="24"/>
      <c r="F37" s="24"/>
      <c r="G37" s="24"/>
      <c r="H37" s="3"/>
      <c r="I37" s="24"/>
      <c r="J37" s="3"/>
      <c r="K37" s="24"/>
      <c r="L37" s="3"/>
      <c r="M37" s="3"/>
      <c r="N37" s="3"/>
      <c r="O37" s="3"/>
      <c r="P37" s="3"/>
      <c r="Q37" s="3"/>
      <c r="R37" s="3"/>
      <c r="S37" s="3"/>
    </row>
    <row r="38" ht="36" spans="1:19">
      <c r="A38" s="23" t="s">
        <v>2256</v>
      </c>
      <c r="B38" s="24"/>
      <c r="C38" s="24"/>
      <c r="D38" s="24"/>
      <c r="E38" s="24"/>
      <c r="F38" s="24"/>
      <c r="G38" s="24"/>
      <c r="H38" s="3"/>
      <c r="I38" s="24"/>
      <c r="J38" s="3"/>
      <c r="K38" s="24"/>
      <c r="L38" s="3"/>
      <c r="M38" s="3"/>
      <c r="N38" s="3"/>
      <c r="O38" s="3"/>
      <c r="P38" s="3"/>
      <c r="Q38" s="3"/>
      <c r="R38" s="3"/>
      <c r="S38" s="3"/>
    </row>
    <row r="39" spans="1:19">
      <c r="A39" s="23" t="s">
        <v>2257</v>
      </c>
      <c r="B39" s="24"/>
      <c r="C39" s="24"/>
      <c r="D39" s="24"/>
      <c r="E39" s="24"/>
      <c r="F39" s="24"/>
      <c r="G39" s="24"/>
      <c r="H39" s="3"/>
      <c r="I39" s="24"/>
      <c r="J39" s="3"/>
      <c r="K39" s="24"/>
      <c r="L39" s="3"/>
      <c r="M39" s="3"/>
      <c r="N39" s="3"/>
      <c r="O39" s="3"/>
      <c r="P39" s="3"/>
      <c r="Q39" s="3"/>
      <c r="R39" s="3"/>
      <c r="S39" s="3"/>
    </row>
    <row r="40" spans="1:19">
      <c r="A40" s="24"/>
      <c r="B40" s="24"/>
      <c r="C40" s="24"/>
      <c r="D40" s="24"/>
      <c r="E40" s="24"/>
      <c r="F40" s="24"/>
      <c r="G40" s="24"/>
      <c r="H40" s="3"/>
      <c r="I40" s="24"/>
      <c r="J40" s="3"/>
      <c r="K40" s="24"/>
      <c r="L40" s="3"/>
      <c r="M40" s="3"/>
      <c r="N40" s="3"/>
      <c r="O40" s="3"/>
      <c r="P40" s="3"/>
      <c r="Q40" s="3"/>
      <c r="R40" s="3"/>
      <c r="S40" s="3"/>
    </row>
    <row r="41" spans="1:19">
      <c r="A41" s="24"/>
      <c r="B41" s="24"/>
      <c r="C41" s="24"/>
      <c r="D41" s="24"/>
      <c r="E41" s="24"/>
      <c r="F41" s="24"/>
      <c r="G41" s="24"/>
      <c r="H41" s="3"/>
      <c r="I41" s="24"/>
      <c r="J41" s="3"/>
      <c r="K41" s="24"/>
      <c r="L41" s="3"/>
      <c r="M41" s="3"/>
      <c r="N41" s="3"/>
      <c r="O41" s="3"/>
      <c r="P41" s="3"/>
      <c r="Q41" s="3"/>
      <c r="R41" s="3"/>
      <c r="S41" s="3"/>
    </row>
    <row r="42" spans="1:19">
      <c r="A42" s="24"/>
      <c r="B42" s="24"/>
      <c r="C42" s="24"/>
      <c r="D42" s="24"/>
      <c r="E42" s="24"/>
      <c r="F42" s="24"/>
      <c r="G42" s="24"/>
      <c r="H42" s="3"/>
      <c r="I42" s="24"/>
      <c r="J42" s="3"/>
      <c r="K42" s="24"/>
      <c r="L42" s="3"/>
      <c r="M42" s="3"/>
      <c r="N42" s="3"/>
      <c r="O42" s="3"/>
      <c r="P42" s="3"/>
      <c r="Q42" s="3"/>
      <c r="R42" s="3"/>
      <c r="S42" s="3"/>
    </row>
    <row r="43" spans="1:19">
      <c r="A43" s="24"/>
      <c r="B43" s="24"/>
      <c r="C43" s="24"/>
      <c r="D43" s="24"/>
      <c r="E43" s="24"/>
      <c r="F43" s="24"/>
      <c r="G43" s="24"/>
      <c r="H43" s="3"/>
      <c r="I43" s="24"/>
      <c r="J43" s="3"/>
      <c r="K43" s="24"/>
      <c r="L43" s="3"/>
      <c r="M43" s="3"/>
      <c r="N43" s="3"/>
      <c r="O43" s="3"/>
      <c r="P43" s="3"/>
      <c r="Q43" s="3"/>
      <c r="R43" s="3"/>
      <c r="S43" s="3"/>
    </row>
    <row r="44" spans="1:19">
      <c r="A44" s="24"/>
      <c r="B44" s="24"/>
      <c r="C44" s="24"/>
      <c r="D44" s="24"/>
      <c r="E44" s="24"/>
      <c r="F44" s="24"/>
      <c r="G44" s="24"/>
      <c r="H44" s="3"/>
      <c r="I44" s="24"/>
      <c r="J44" s="3"/>
      <c r="K44" s="24"/>
      <c r="L44" s="3"/>
      <c r="M44" s="3"/>
      <c r="N44" s="3"/>
      <c r="O44" s="3"/>
      <c r="P44" s="3"/>
      <c r="Q44" s="3"/>
      <c r="R44" s="3"/>
      <c r="S44" s="3"/>
    </row>
    <row r="45" spans="1:19">
      <c r="A45" s="24"/>
      <c r="B45" s="24"/>
      <c r="C45" s="24"/>
      <c r="D45" s="24"/>
      <c r="E45" s="24"/>
      <c r="F45" s="24"/>
      <c r="G45" s="24"/>
      <c r="H45" s="3"/>
      <c r="I45" s="24"/>
      <c r="J45" s="3"/>
      <c r="K45" s="24"/>
      <c r="L45" s="3"/>
      <c r="M45" s="3"/>
      <c r="N45" s="3"/>
      <c r="O45" s="3"/>
      <c r="P45" s="3"/>
      <c r="Q45" s="3"/>
      <c r="R45" s="3"/>
      <c r="S45" s="3"/>
    </row>
    <row r="46" spans="1:19">
      <c r="A46" s="24"/>
      <c r="B46" s="24"/>
      <c r="C46" s="24"/>
      <c r="D46" s="24"/>
      <c r="E46" s="24"/>
      <c r="F46" s="24"/>
      <c r="G46" s="24"/>
      <c r="H46" s="3"/>
      <c r="I46" s="24"/>
      <c r="J46" s="3"/>
      <c r="K46" s="24"/>
      <c r="L46" s="3"/>
      <c r="M46" s="3"/>
      <c r="N46" s="3"/>
      <c r="O46" s="3"/>
      <c r="P46" s="3"/>
      <c r="Q46" s="3"/>
      <c r="R46" s="3"/>
      <c r="S46" s="3"/>
    </row>
    <row r="47" spans="1:19">
      <c r="A47" s="24"/>
      <c r="B47" s="24"/>
      <c r="C47" s="24"/>
      <c r="D47" s="24"/>
      <c r="E47" s="24"/>
      <c r="F47" s="24"/>
      <c r="G47" s="24"/>
      <c r="H47" s="3"/>
      <c r="I47" s="24"/>
      <c r="J47" s="3"/>
      <c r="K47" s="24"/>
      <c r="L47" s="3"/>
      <c r="M47" s="3"/>
      <c r="N47" s="3"/>
      <c r="O47" s="3"/>
      <c r="P47" s="3"/>
      <c r="Q47" s="3"/>
      <c r="R47" s="3"/>
      <c r="S47" s="3"/>
    </row>
    <row r="48" spans="1:19">
      <c r="A48" s="24"/>
      <c r="B48" s="24"/>
      <c r="C48" s="24"/>
      <c r="D48" s="24"/>
      <c r="E48" s="24"/>
      <c r="F48" s="24"/>
      <c r="G48" s="24"/>
      <c r="H48" s="3"/>
      <c r="I48" s="24"/>
      <c r="J48" s="3"/>
      <c r="K48" s="24"/>
      <c r="L48" s="3"/>
      <c r="M48" s="3"/>
      <c r="N48" s="3"/>
      <c r="O48" s="3"/>
      <c r="P48" s="3"/>
      <c r="Q48" s="3"/>
      <c r="R48" s="3"/>
      <c r="S48" s="3"/>
    </row>
    <row r="49" spans="1:19">
      <c r="A49" s="24"/>
      <c r="B49" s="24"/>
      <c r="C49" s="24"/>
      <c r="D49" s="24"/>
      <c r="E49" s="24"/>
      <c r="F49" s="24"/>
      <c r="G49" s="24"/>
      <c r="H49" s="3"/>
      <c r="I49" s="24"/>
      <c r="J49" s="3"/>
      <c r="K49" s="24"/>
      <c r="L49" s="3"/>
      <c r="M49" s="3"/>
      <c r="N49" s="3"/>
      <c r="O49" s="3"/>
      <c r="P49" s="3"/>
      <c r="Q49" s="3"/>
      <c r="R49" s="3"/>
      <c r="S49" s="3"/>
    </row>
    <row r="50" spans="1:19">
      <c r="A50" s="24"/>
      <c r="B50" s="24"/>
      <c r="C50" s="24"/>
      <c r="D50" s="24"/>
      <c r="E50" s="24"/>
      <c r="F50" s="24"/>
      <c r="G50" s="24"/>
      <c r="H50" s="3"/>
      <c r="I50" s="24"/>
      <c r="J50" s="3"/>
      <c r="K50" s="24"/>
      <c r="L50" s="3"/>
      <c r="M50" s="3"/>
      <c r="N50" s="3"/>
      <c r="O50" s="3"/>
      <c r="P50" s="3"/>
      <c r="Q50" s="3"/>
      <c r="R50" s="3"/>
      <c r="S50" s="3"/>
    </row>
    <row r="51" spans="1:19">
      <c r="A51" s="24"/>
      <c r="B51" s="24"/>
      <c r="C51" s="24"/>
      <c r="D51" s="24"/>
      <c r="E51" s="24"/>
      <c r="F51" s="24"/>
      <c r="G51" s="24"/>
      <c r="H51" s="3"/>
      <c r="I51" s="24"/>
      <c r="J51" s="3"/>
      <c r="K51" s="24"/>
      <c r="L51" s="3"/>
      <c r="M51" s="3"/>
      <c r="N51" s="3"/>
      <c r="O51" s="3"/>
      <c r="P51" s="3"/>
      <c r="Q51" s="3"/>
      <c r="R51" s="3"/>
      <c r="S51" s="3"/>
    </row>
    <row r="52" spans="1:19">
      <c r="A52" s="24"/>
      <c r="B52" s="24"/>
      <c r="C52" s="24"/>
      <c r="D52" s="24"/>
      <c r="E52" s="24"/>
      <c r="F52" s="24"/>
      <c r="G52" s="24"/>
      <c r="H52" s="3"/>
      <c r="I52" s="24"/>
      <c r="J52" s="3"/>
      <c r="K52" s="24"/>
      <c r="L52" s="3"/>
      <c r="M52" s="3"/>
      <c r="N52" s="3"/>
      <c r="O52" s="3"/>
      <c r="P52" s="3"/>
      <c r="Q52" s="3"/>
      <c r="R52" s="3"/>
      <c r="S52" s="3"/>
    </row>
    <row r="53" spans="1:19">
      <c r="A53" s="24"/>
      <c r="B53" s="24"/>
      <c r="C53" s="24"/>
      <c r="D53" s="24"/>
      <c r="E53" s="24"/>
      <c r="F53" s="24"/>
      <c r="G53" s="24"/>
      <c r="H53" s="3"/>
      <c r="I53" s="24"/>
      <c r="J53" s="3"/>
      <c r="K53" s="24"/>
      <c r="L53" s="3"/>
      <c r="M53" s="3"/>
      <c r="N53" s="3"/>
      <c r="O53" s="3"/>
      <c r="P53" s="3"/>
      <c r="Q53" s="3"/>
      <c r="R53" s="3"/>
      <c r="S53" s="3"/>
    </row>
    <row r="54" spans="1:19">
      <c r="A54" s="24"/>
      <c r="B54" s="24"/>
      <c r="C54" s="24"/>
      <c r="D54" s="24"/>
      <c r="E54" s="24"/>
      <c r="F54" s="24"/>
      <c r="G54" s="24"/>
      <c r="H54" s="3"/>
      <c r="I54" s="24"/>
      <c r="J54" s="3"/>
      <c r="K54" s="24"/>
      <c r="L54" s="3"/>
      <c r="M54" s="3"/>
      <c r="N54" s="3"/>
      <c r="O54" s="3"/>
      <c r="P54" s="3"/>
      <c r="Q54" s="3"/>
      <c r="R54" s="3"/>
      <c r="S54" s="3"/>
    </row>
    <row r="55" spans="1:19">
      <c r="A55" s="24"/>
      <c r="B55" s="24"/>
      <c r="C55" s="24"/>
      <c r="D55" s="24"/>
      <c r="E55" s="24"/>
      <c r="F55" s="24"/>
      <c r="G55" s="24"/>
      <c r="H55" s="3"/>
      <c r="I55" s="24"/>
      <c r="J55" s="3"/>
      <c r="K55" s="24"/>
      <c r="L55" s="3"/>
      <c r="M55" s="3"/>
      <c r="N55" s="3"/>
      <c r="O55" s="3"/>
      <c r="P55" s="3"/>
      <c r="Q55" s="3"/>
      <c r="R55" s="3"/>
      <c r="S55" s="3"/>
    </row>
    <row r="56" spans="1:19">
      <c r="A56" s="24"/>
      <c r="B56" s="24"/>
      <c r="C56" s="24"/>
      <c r="D56" s="24"/>
      <c r="E56" s="24"/>
      <c r="F56" s="24"/>
      <c r="G56" s="24"/>
      <c r="H56" s="3"/>
      <c r="I56" s="24"/>
      <c r="J56" s="3"/>
      <c r="K56" s="24"/>
      <c r="L56" s="3"/>
      <c r="M56" s="3"/>
      <c r="N56" s="3"/>
      <c r="O56" s="3"/>
      <c r="P56" s="3"/>
      <c r="Q56" s="3"/>
      <c r="R56" s="3"/>
      <c r="S56" s="3"/>
    </row>
    <row r="57" spans="1:19">
      <c r="A57" s="24"/>
      <c r="B57" s="24"/>
      <c r="C57" s="24"/>
      <c r="D57" s="24"/>
      <c r="E57" s="24"/>
      <c r="F57" s="24"/>
      <c r="G57" s="24"/>
      <c r="H57" s="3"/>
      <c r="I57" s="24"/>
      <c r="J57" s="3"/>
      <c r="K57" s="24"/>
      <c r="L57" s="3"/>
      <c r="M57" s="3"/>
      <c r="N57" s="3"/>
      <c r="O57" s="3"/>
      <c r="P57" s="3"/>
      <c r="Q57" s="3"/>
      <c r="R57" s="3"/>
      <c r="S57" s="3"/>
    </row>
    <row r="58" spans="1:19">
      <c r="A58" s="24"/>
      <c r="B58" s="24"/>
      <c r="C58" s="24"/>
      <c r="D58" s="24"/>
      <c r="E58" s="24"/>
      <c r="F58" s="24"/>
      <c r="G58" s="24"/>
      <c r="H58" s="3"/>
      <c r="I58" s="24"/>
      <c r="J58" s="3"/>
      <c r="K58" s="24"/>
      <c r="L58" s="3"/>
      <c r="M58" s="3"/>
      <c r="N58" s="3"/>
      <c r="O58" s="3"/>
      <c r="P58" s="3"/>
      <c r="Q58" s="3"/>
      <c r="R58" s="3"/>
      <c r="S58" s="3"/>
    </row>
    <row r="59" spans="1:19">
      <c r="A59" s="24"/>
      <c r="B59" s="24"/>
      <c r="C59" s="24"/>
      <c r="D59" s="24"/>
      <c r="E59" s="24"/>
      <c r="F59" s="24"/>
      <c r="G59" s="24"/>
      <c r="H59" s="3"/>
      <c r="I59" s="24"/>
      <c r="J59" s="3"/>
      <c r="K59" s="24"/>
      <c r="L59" s="3"/>
      <c r="M59" s="3"/>
      <c r="N59" s="3"/>
      <c r="O59" s="3"/>
      <c r="P59" s="3"/>
      <c r="Q59" s="3"/>
      <c r="R59" s="3"/>
      <c r="S59" s="3"/>
    </row>
    <row r="60" spans="1:19">
      <c r="A60" s="24"/>
      <c r="B60" s="24"/>
      <c r="C60" s="24"/>
      <c r="D60" s="24"/>
      <c r="E60" s="24"/>
      <c r="F60" s="24"/>
      <c r="G60" s="24"/>
      <c r="H60" s="3"/>
      <c r="I60" s="24"/>
      <c r="J60" s="3"/>
      <c r="K60" s="24"/>
      <c r="L60" s="3"/>
      <c r="M60" s="3"/>
      <c r="N60" s="3"/>
      <c r="O60" s="3"/>
      <c r="P60" s="3"/>
      <c r="Q60" s="3"/>
      <c r="R60" s="3"/>
      <c r="S60" s="3"/>
    </row>
    <row r="61" spans="1:19">
      <c r="A61" s="24"/>
      <c r="B61" s="24"/>
      <c r="C61" s="24"/>
      <c r="D61" s="24"/>
      <c r="E61" s="24"/>
      <c r="F61" s="24"/>
      <c r="G61" s="24"/>
      <c r="H61" s="3"/>
      <c r="I61" s="24"/>
      <c r="J61" s="3"/>
      <c r="K61" s="24"/>
      <c r="L61" s="3"/>
      <c r="M61" s="3"/>
      <c r="N61" s="3"/>
      <c r="O61" s="3"/>
      <c r="P61" s="3"/>
      <c r="Q61" s="3"/>
      <c r="R61" s="3"/>
      <c r="S61" s="3"/>
    </row>
    <row r="62" spans="1:19">
      <c r="A62" s="24"/>
      <c r="B62" s="24"/>
      <c r="C62" s="24"/>
      <c r="D62" s="24"/>
      <c r="E62" s="24"/>
      <c r="F62" s="24"/>
      <c r="G62" s="24"/>
      <c r="H62" s="3"/>
      <c r="I62" s="24"/>
      <c r="J62" s="3"/>
      <c r="K62" s="24"/>
      <c r="L62" s="3"/>
      <c r="M62" s="3"/>
      <c r="N62" s="3"/>
      <c r="O62" s="3"/>
      <c r="P62" s="3"/>
      <c r="Q62" s="3"/>
      <c r="R62" s="3"/>
      <c r="S62" s="3"/>
    </row>
    <row r="63" spans="1:19">
      <c r="A63" s="24"/>
      <c r="B63" s="24"/>
      <c r="C63" s="24"/>
      <c r="D63" s="24"/>
      <c r="E63" s="24"/>
      <c r="F63" s="24"/>
      <c r="G63" s="24"/>
      <c r="H63" s="3"/>
      <c r="I63" s="24"/>
      <c r="J63" s="3"/>
      <c r="K63" s="24"/>
      <c r="L63" s="3"/>
      <c r="M63" s="3"/>
      <c r="N63" s="3"/>
      <c r="O63" s="3"/>
      <c r="P63" s="3"/>
      <c r="Q63" s="3"/>
      <c r="R63" s="3"/>
      <c r="S63" s="3"/>
    </row>
    <row r="64" spans="1:19">
      <c r="A64" s="24"/>
      <c r="B64" s="24"/>
      <c r="C64" s="24"/>
      <c r="D64" s="24"/>
      <c r="E64" s="24"/>
      <c r="F64" s="24"/>
      <c r="G64" s="24"/>
      <c r="H64" s="3"/>
      <c r="I64" s="24"/>
      <c r="J64" s="3"/>
      <c r="K64" s="24"/>
      <c r="L64" s="3"/>
      <c r="M64" s="3"/>
      <c r="N64" s="3"/>
      <c r="O64" s="3"/>
      <c r="P64" s="3"/>
      <c r="Q64" s="3"/>
      <c r="R64" s="3"/>
      <c r="S64" s="3"/>
    </row>
    <row r="65" spans="1:19">
      <c r="A65" s="24"/>
      <c r="B65" s="24"/>
      <c r="C65" s="24"/>
      <c r="D65" s="24"/>
      <c r="E65" s="24"/>
      <c r="F65" s="24"/>
      <c r="G65" s="24"/>
      <c r="H65" s="3"/>
      <c r="I65" s="24"/>
      <c r="J65" s="3"/>
      <c r="K65" s="24"/>
      <c r="L65" s="3"/>
      <c r="M65" s="3"/>
      <c r="N65" s="3"/>
      <c r="O65" s="3"/>
      <c r="P65" s="3"/>
      <c r="Q65" s="3"/>
      <c r="R65" s="3"/>
      <c r="S65" s="3"/>
    </row>
    <row r="66" spans="1:19">
      <c r="A66" s="24"/>
      <c r="B66" s="24"/>
      <c r="C66" s="24"/>
      <c r="D66" s="24"/>
      <c r="E66" s="24"/>
      <c r="F66" s="24"/>
      <c r="G66" s="24"/>
      <c r="H66" s="3"/>
      <c r="I66" s="24"/>
      <c r="J66" s="3"/>
      <c r="K66" s="24"/>
      <c r="L66" s="3"/>
      <c r="M66" s="3"/>
      <c r="N66" s="3"/>
      <c r="O66" s="3"/>
      <c r="P66" s="3"/>
      <c r="Q66" s="3"/>
      <c r="R66" s="3"/>
      <c r="S66" s="3"/>
    </row>
    <row r="67" spans="1:19">
      <c r="A67" s="24"/>
      <c r="B67" s="24"/>
      <c r="C67" s="24"/>
      <c r="D67" s="24"/>
      <c r="E67" s="24"/>
      <c r="F67" s="24"/>
      <c r="G67" s="24"/>
      <c r="H67" s="3"/>
      <c r="I67" s="24"/>
      <c r="J67" s="3"/>
      <c r="K67" s="24"/>
      <c r="L67" s="3"/>
      <c r="M67" s="3"/>
      <c r="N67" s="3"/>
      <c r="O67" s="3"/>
      <c r="P67" s="3"/>
      <c r="Q67" s="3"/>
      <c r="R67" s="3"/>
      <c r="S67" s="3"/>
    </row>
    <row r="68" spans="1:19">
      <c r="A68" s="24"/>
      <c r="B68" s="24"/>
      <c r="C68" s="24"/>
      <c r="D68" s="24"/>
      <c r="E68" s="24"/>
      <c r="F68" s="24"/>
      <c r="G68" s="24"/>
      <c r="H68" s="3"/>
      <c r="I68" s="24"/>
      <c r="J68" s="3"/>
      <c r="K68" s="24"/>
      <c r="L68" s="3"/>
      <c r="M68" s="3"/>
      <c r="N68" s="3"/>
      <c r="O68" s="3"/>
      <c r="P68" s="3"/>
      <c r="Q68" s="3"/>
      <c r="R68" s="3"/>
      <c r="S68" s="3"/>
    </row>
    <row r="69" spans="1:19">
      <c r="A69" s="24"/>
      <c r="B69" s="24"/>
      <c r="C69" s="24"/>
      <c r="D69" s="24"/>
      <c r="E69" s="24"/>
      <c r="F69" s="24"/>
      <c r="G69" s="24"/>
      <c r="H69" s="3"/>
      <c r="I69" s="24"/>
      <c r="J69" s="3"/>
      <c r="K69" s="24"/>
      <c r="L69" s="3"/>
      <c r="M69" s="3"/>
      <c r="N69" s="3"/>
      <c r="O69" s="3"/>
      <c r="P69" s="3"/>
      <c r="Q69" s="3"/>
      <c r="R69" s="3"/>
      <c r="S69" s="3"/>
    </row>
    <row r="70" spans="1:19">
      <c r="A70" s="24"/>
      <c r="B70" s="24"/>
      <c r="C70" s="24"/>
      <c r="D70" s="24"/>
      <c r="E70" s="24"/>
      <c r="F70" s="24"/>
      <c r="G70" s="24"/>
      <c r="H70" s="3"/>
      <c r="I70" s="24"/>
      <c r="J70" s="3"/>
      <c r="K70" s="24"/>
      <c r="L70" s="3"/>
      <c r="M70" s="3"/>
      <c r="N70" s="3"/>
      <c r="O70" s="3"/>
      <c r="P70" s="3"/>
      <c r="Q70" s="3"/>
      <c r="R70" s="3"/>
      <c r="S70" s="3"/>
    </row>
    <row r="71" spans="1:19">
      <c r="A71" s="24"/>
      <c r="B71" s="24"/>
      <c r="C71" s="24"/>
      <c r="D71" s="24"/>
      <c r="E71" s="24"/>
      <c r="F71" s="24"/>
      <c r="G71" s="24"/>
      <c r="H71" s="3"/>
      <c r="I71" s="24"/>
      <c r="J71" s="3"/>
      <c r="K71" s="24"/>
      <c r="L71" s="3"/>
      <c r="M71" s="3"/>
      <c r="N71" s="3"/>
      <c r="O71" s="3"/>
      <c r="P71" s="3"/>
      <c r="Q71" s="3"/>
      <c r="R71" s="3"/>
      <c r="S71" s="3"/>
    </row>
    <row r="72" spans="1:19">
      <c r="A72" s="24"/>
      <c r="B72" s="24"/>
      <c r="C72" s="24"/>
      <c r="D72" s="24"/>
      <c r="E72" s="24"/>
      <c r="F72" s="24"/>
      <c r="G72" s="24"/>
      <c r="H72" s="3"/>
      <c r="I72" s="24"/>
      <c r="J72" s="3"/>
      <c r="K72" s="24"/>
      <c r="L72" s="3"/>
      <c r="M72" s="3"/>
      <c r="N72" s="3"/>
      <c r="O72" s="3"/>
      <c r="P72" s="3"/>
      <c r="Q72" s="3"/>
      <c r="R72" s="3"/>
      <c r="S72" s="3"/>
    </row>
    <row r="73" spans="1:19">
      <c r="A73" s="24"/>
      <c r="B73" s="24"/>
      <c r="C73" s="24"/>
      <c r="D73" s="24"/>
      <c r="E73" s="24"/>
      <c r="F73" s="24"/>
      <c r="G73" s="24"/>
      <c r="H73" s="3"/>
      <c r="I73" s="24"/>
      <c r="J73" s="3"/>
      <c r="K73" s="24"/>
      <c r="L73" s="3"/>
      <c r="M73" s="3"/>
      <c r="N73" s="3"/>
      <c r="O73" s="3"/>
      <c r="P73" s="3"/>
      <c r="Q73" s="3"/>
      <c r="R73" s="3"/>
      <c r="S73" s="3"/>
    </row>
    <row r="74" spans="1:19">
      <c r="A74" s="24"/>
      <c r="B74" s="24"/>
      <c r="C74" s="24"/>
      <c r="D74" s="24"/>
      <c r="E74" s="24"/>
      <c r="F74" s="24"/>
      <c r="G74" s="24"/>
      <c r="H74" s="3"/>
      <c r="I74" s="24"/>
      <c r="J74" s="3"/>
      <c r="K74" s="24"/>
      <c r="L74" s="3"/>
      <c r="M74" s="3"/>
      <c r="N74" s="3"/>
      <c r="O74" s="3"/>
      <c r="P74" s="3"/>
      <c r="Q74" s="3"/>
      <c r="R74" s="3"/>
      <c r="S74" s="3"/>
    </row>
    <row r="75" spans="1:19">
      <c r="A75" s="24"/>
      <c r="B75" s="24"/>
      <c r="C75" s="24"/>
      <c r="D75" s="24"/>
      <c r="E75" s="24"/>
      <c r="F75" s="24"/>
      <c r="G75" s="24"/>
      <c r="H75" s="3"/>
      <c r="I75" s="24"/>
      <c r="J75" s="3"/>
      <c r="K75" s="24"/>
      <c r="L75" s="3"/>
      <c r="M75" s="3"/>
      <c r="N75" s="3"/>
      <c r="O75" s="3"/>
      <c r="P75" s="3"/>
      <c r="Q75" s="3"/>
      <c r="R75" s="3"/>
      <c r="S75" s="3"/>
    </row>
    <row r="76" spans="1:19">
      <c r="A76" s="24"/>
      <c r="B76" s="24"/>
      <c r="C76" s="24"/>
      <c r="D76" s="24"/>
      <c r="E76" s="24"/>
      <c r="F76" s="24"/>
      <c r="G76" s="24"/>
      <c r="H76" s="3"/>
      <c r="I76" s="24"/>
      <c r="J76" s="3"/>
      <c r="K76" s="24"/>
      <c r="L76" s="3"/>
      <c r="M76" s="3"/>
      <c r="N76" s="3"/>
      <c r="O76" s="3"/>
      <c r="P76" s="3"/>
      <c r="Q76" s="3"/>
      <c r="R76" s="3"/>
      <c r="S76" s="3"/>
    </row>
    <row r="77" spans="1:19">
      <c r="A77" s="24"/>
      <c r="B77" s="24"/>
      <c r="C77" s="24"/>
      <c r="D77" s="24"/>
      <c r="E77" s="24"/>
      <c r="F77" s="24"/>
      <c r="G77" s="24"/>
      <c r="H77" s="3"/>
      <c r="I77" s="24"/>
      <c r="J77" s="3"/>
      <c r="K77" s="24"/>
      <c r="L77" s="3"/>
      <c r="M77" s="3"/>
      <c r="N77" s="3"/>
      <c r="O77" s="3"/>
      <c r="P77" s="3"/>
      <c r="Q77" s="3"/>
      <c r="R77" s="3"/>
      <c r="S77" s="3"/>
    </row>
    <row r="78" spans="1:19">
      <c r="A78" s="24"/>
      <c r="B78" s="24"/>
      <c r="C78" s="24"/>
      <c r="D78" s="24"/>
      <c r="E78" s="24"/>
      <c r="F78" s="24"/>
      <c r="G78" s="24"/>
      <c r="H78" s="3"/>
      <c r="I78" s="24"/>
      <c r="J78" s="3"/>
      <c r="K78" s="24"/>
      <c r="L78" s="3"/>
      <c r="M78" s="3"/>
      <c r="N78" s="3"/>
      <c r="O78" s="3"/>
      <c r="P78" s="3"/>
      <c r="Q78" s="3"/>
      <c r="R78" s="3"/>
      <c r="S78" s="3"/>
    </row>
    <row r="79" spans="1:19">
      <c r="A79" s="24"/>
      <c r="B79" s="24"/>
      <c r="C79" s="24"/>
      <c r="D79" s="24"/>
      <c r="E79" s="24"/>
      <c r="F79" s="24"/>
      <c r="G79" s="24"/>
      <c r="H79" s="3"/>
      <c r="I79" s="24"/>
      <c r="J79" s="3"/>
      <c r="K79" s="24"/>
      <c r="L79" s="3"/>
      <c r="M79" s="3"/>
      <c r="N79" s="3"/>
      <c r="O79" s="3"/>
      <c r="P79" s="3"/>
      <c r="Q79" s="3"/>
      <c r="R79" s="3"/>
      <c r="S79" s="3"/>
    </row>
    <row r="80" spans="1:19">
      <c r="A80" s="24"/>
      <c r="B80" s="24"/>
      <c r="C80" s="24"/>
      <c r="D80" s="24"/>
      <c r="E80" s="24"/>
      <c r="F80" s="24"/>
      <c r="G80" s="24"/>
      <c r="H80" s="3"/>
      <c r="I80" s="24"/>
      <c r="J80" s="3"/>
      <c r="K80" s="24"/>
      <c r="L80" s="3"/>
      <c r="M80" s="3"/>
      <c r="N80" s="3"/>
      <c r="O80" s="3"/>
      <c r="P80" s="3"/>
      <c r="Q80" s="3"/>
      <c r="R80" s="3"/>
      <c r="S80" s="3"/>
    </row>
    <row r="81" spans="1:19">
      <c r="A81" s="24"/>
      <c r="B81" s="24"/>
      <c r="C81" s="24"/>
      <c r="D81" s="24"/>
      <c r="E81" s="24"/>
      <c r="F81" s="24"/>
      <c r="G81" s="24"/>
      <c r="H81" s="3"/>
      <c r="I81" s="24"/>
      <c r="J81" s="3"/>
      <c r="K81" s="24"/>
      <c r="L81" s="3"/>
      <c r="M81" s="3"/>
      <c r="N81" s="3"/>
      <c r="O81" s="3"/>
      <c r="P81" s="3"/>
      <c r="Q81" s="3"/>
      <c r="R81" s="3"/>
      <c r="S81" s="3"/>
    </row>
    <row r="82" spans="1:19">
      <c r="A82" s="24"/>
      <c r="B82" s="24"/>
      <c r="C82" s="24"/>
      <c r="D82" s="24"/>
      <c r="E82" s="24"/>
      <c r="F82" s="24"/>
      <c r="G82" s="24"/>
      <c r="H82" s="3"/>
      <c r="I82" s="24"/>
      <c r="J82" s="3"/>
      <c r="K82" s="24"/>
      <c r="L82" s="3"/>
      <c r="M82" s="3"/>
      <c r="N82" s="3"/>
      <c r="O82" s="3"/>
      <c r="P82" s="3"/>
      <c r="Q82" s="3"/>
      <c r="R82" s="3"/>
      <c r="S82" s="3"/>
    </row>
    <row r="83" spans="1:19">
      <c r="A83" s="24"/>
      <c r="B83" s="24"/>
      <c r="C83" s="24"/>
      <c r="D83" s="24"/>
      <c r="E83" s="24"/>
      <c r="F83" s="24"/>
      <c r="G83" s="24"/>
      <c r="H83" s="3"/>
      <c r="I83" s="24"/>
      <c r="J83" s="3"/>
      <c r="K83" s="24"/>
      <c r="L83" s="3"/>
      <c r="M83" s="3"/>
      <c r="N83" s="3"/>
      <c r="O83" s="3"/>
      <c r="P83" s="3"/>
      <c r="Q83" s="3"/>
      <c r="R83" s="3"/>
      <c r="S83" s="3"/>
    </row>
    <row r="84" spans="1:19">
      <c r="A84" s="24"/>
      <c r="B84" s="24"/>
      <c r="C84" s="24"/>
      <c r="D84" s="24"/>
      <c r="E84" s="24"/>
      <c r="F84" s="24"/>
      <c r="G84" s="24"/>
      <c r="H84" s="3"/>
      <c r="I84" s="24"/>
      <c r="J84" s="3"/>
      <c r="K84" s="24"/>
      <c r="L84" s="3"/>
      <c r="M84" s="3"/>
      <c r="N84" s="3"/>
      <c r="O84" s="3"/>
      <c r="P84" s="3"/>
      <c r="Q84" s="3"/>
      <c r="R84" s="3"/>
      <c r="S84" s="3"/>
    </row>
    <row r="85" spans="1:19">
      <c r="A85" s="24"/>
      <c r="B85" s="24"/>
      <c r="C85" s="24"/>
      <c r="D85" s="24"/>
      <c r="E85" s="24"/>
      <c r="F85" s="24"/>
      <c r="G85" s="24"/>
      <c r="H85" s="3"/>
      <c r="I85" s="24"/>
      <c r="J85" s="3"/>
      <c r="K85" s="24"/>
      <c r="L85" s="3"/>
      <c r="M85" s="3"/>
      <c r="N85" s="3"/>
      <c r="O85" s="3"/>
      <c r="P85" s="3"/>
      <c r="Q85" s="3"/>
      <c r="R85" s="3"/>
      <c r="S85" s="3"/>
    </row>
    <row r="86" spans="1:19">
      <c r="A86" s="24"/>
      <c r="B86" s="24"/>
      <c r="C86" s="24"/>
      <c r="D86" s="24"/>
      <c r="E86" s="24"/>
      <c r="F86" s="24"/>
      <c r="G86" s="24"/>
      <c r="H86" s="3"/>
      <c r="I86" s="24"/>
      <c r="J86" s="3"/>
      <c r="K86" s="24"/>
      <c r="L86" s="3"/>
      <c r="M86" s="3"/>
      <c r="N86" s="3"/>
      <c r="O86" s="3"/>
      <c r="P86" s="3"/>
      <c r="Q86" s="3"/>
      <c r="R86" s="3"/>
      <c r="S86" s="3"/>
    </row>
    <row r="87" spans="1:19">
      <c r="A87" s="24"/>
      <c r="B87" s="24"/>
      <c r="C87" s="24"/>
      <c r="D87" s="24"/>
      <c r="E87" s="24"/>
      <c r="F87" s="24"/>
      <c r="G87" s="24"/>
      <c r="H87" s="3"/>
      <c r="I87" s="24"/>
      <c r="J87" s="3"/>
      <c r="K87" s="24"/>
      <c r="L87" s="3"/>
      <c r="M87" s="3"/>
      <c r="N87" s="3"/>
      <c r="O87" s="3"/>
      <c r="P87" s="3"/>
      <c r="Q87" s="3"/>
      <c r="R87" s="3"/>
      <c r="S87" s="3"/>
    </row>
    <row r="88" spans="1:19">
      <c r="A88" s="24"/>
      <c r="B88" s="24"/>
      <c r="C88" s="24"/>
      <c r="D88" s="24"/>
      <c r="E88" s="24"/>
      <c r="F88" s="24"/>
      <c r="G88" s="24"/>
      <c r="H88" s="3"/>
      <c r="I88" s="24"/>
      <c r="J88" s="3"/>
      <c r="K88" s="24"/>
      <c r="L88" s="3"/>
      <c r="M88" s="3"/>
      <c r="N88" s="3"/>
      <c r="O88" s="3"/>
      <c r="P88" s="3"/>
      <c r="Q88" s="3"/>
      <c r="R88" s="3"/>
      <c r="S88" s="3"/>
    </row>
    <row r="89" spans="1:19">
      <c r="A89" s="24"/>
      <c r="B89" s="24"/>
      <c r="C89" s="24"/>
      <c r="D89" s="24"/>
      <c r="E89" s="24"/>
      <c r="F89" s="24"/>
      <c r="G89" s="24"/>
      <c r="H89" s="3"/>
      <c r="I89" s="24"/>
      <c r="J89" s="3"/>
      <c r="K89" s="24"/>
      <c r="L89" s="3"/>
      <c r="M89" s="3"/>
      <c r="N89" s="3"/>
      <c r="O89" s="3"/>
      <c r="P89" s="3"/>
      <c r="Q89" s="3"/>
      <c r="R89" s="3"/>
      <c r="S89" s="3"/>
    </row>
    <row r="90" spans="1:19">
      <c r="A90" s="24"/>
      <c r="B90" s="24"/>
      <c r="C90" s="24"/>
      <c r="D90" s="24"/>
      <c r="E90" s="24"/>
      <c r="F90" s="24"/>
      <c r="G90" s="24"/>
      <c r="H90" s="3"/>
      <c r="I90" s="24"/>
      <c r="J90" s="3"/>
      <c r="K90" s="24"/>
      <c r="L90" s="3"/>
      <c r="M90" s="3"/>
      <c r="N90" s="3"/>
      <c r="O90" s="3"/>
      <c r="P90" s="3"/>
      <c r="Q90" s="3"/>
      <c r="R90" s="3"/>
      <c r="S90" s="3"/>
    </row>
    <row r="91" spans="1:19">
      <c r="A91" s="24"/>
      <c r="B91" s="24"/>
      <c r="C91" s="24"/>
      <c r="D91" s="24"/>
      <c r="E91" s="24"/>
      <c r="F91" s="24"/>
      <c r="G91" s="24"/>
      <c r="H91" s="3"/>
      <c r="I91" s="24"/>
      <c r="J91" s="3"/>
      <c r="K91" s="24"/>
      <c r="L91" s="3"/>
      <c r="M91" s="3"/>
      <c r="N91" s="3"/>
      <c r="O91" s="3"/>
      <c r="P91" s="3"/>
      <c r="Q91" s="3"/>
      <c r="R91" s="3"/>
      <c r="S91" s="3"/>
    </row>
    <row r="92" spans="1:19">
      <c r="A92" s="24"/>
      <c r="B92" s="24"/>
      <c r="C92" s="24"/>
      <c r="D92" s="24"/>
      <c r="E92" s="24"/>
      <c r="F92" s="24"/>
      <c r="G92" s="24"/>
      <c r="H92" s="3"/>
      <c r="I92" s="24"/>
      <c r="J92" s="3"/>
      <c r="K92" s="24"/>
      <c r="L92" s="3"/>
      <c r="M92" s="3"/>
      <c r="N92" s="3"/>
      <c r="O92" s="3"/>
      <c r="P92" s="3"/>
      <c r="Q92" s="3"/>
      <c r="R92" s="3"/>
      <c r="S92" s="3"/>
    </row>
    <row r="93" spans="1:19">
      <c r="A93" s="24"/>
      <c r="B93" s="24"/>
      <c r="C93" s="24"/>
      <c r="D93" s="24"/>
      <c r="E93" s="24"/>
      <c r="F93" s="24"/>
      <c r="G93" s="24"/>
      <c r="H93" s="3"/>
      <c r="I93" s="24"/>
      <c r="J93" s="3"/>
      <c r="K93" s="24"/>
      <c r="L93" s="3"/>
      <c r="M93" s="3"/>
      <c r="N93" s="3"/>
      <c r="O93" s="3"/>
      <c r="P93" s="3"/>
      <c r="Q93" s="3"/>
      <c r="R93" s="3"/>
      <c r="S93" s="3"/>
    </row>
    <row r="94" spans="1:19">
      <c r="A94" s="24"/>
      <c r="B94" s="24"/>
      <c r="C94" s="24"/>
      <c r="D94" s="24"/>
      <c r="E94" s="24"/>
      <c r="F94" s="24"/>
      <c r="G94" s="24"/>
      <c r="H94" s="3"/>
      <c r="I94" s="24"/>
      <c r="J94" s="3"/>
      <c r="K94" s="24"/>
      <c r="L94" s="3"/>
      <c r="M94" s="3"/>
      <c r="N94" s="3"/>
      <c r="O94" s="3"/>
      <c r="P94" s="3"/>
      <c r="Q94" s="3"/>
      <c r="R94" s="3"/>
      <c r="S94" s="3"/>
    </row>
    <row r="95" spans="1:19">
      <c r="A95" s="24"/>
      <c r="B95" s="24"/>
      <c r="C95" s="24"/>
      <c r="D95" s="24"/>
      <c r="E95" s="24"/>
      <c r="F95" s="24"/>
      <c r="G95" s="24"/>
      <c r="H95" s="3"/>
      <c r="I95" s="24"/>
      <c r="J95" s="3"/>
      <c r="K95" s="24"/>
      <c r="L95" s="3"/>
      <c r="M95" s="3"/>
      <c r="N95" s="3"/>
      <c r="O95" s="3"/>
      <c r="P95" s="3"/>
      <c r="Q95" s="3"/>
      <c r="R95" s="3"/>
      <c r="S95" s="3"/>
    </row>
    <row r="96" spans="1:19">
      <c r="A96" s="24"/>
      <c r="B96" s="24"/>
      <c r="C96" s="24"/>
      <c r="D96" s="24"/>
      <c r="E96" s="24"/>
      <c r="F96" s="24"/>
      <c r="G96" s="24"/>
      <c r="H96" s="3"/>
      <c r="I96" s="24"/>
      <c r="J96" s="3"/>
      <c r="K96" s="24"/>
      <c r="L96" s="3"/>
      <c r="M96" s="3"/>
      <c r="N96" s="3"/>
      <c r="O96" s="3"/>
      <c r="P96" s="3"/>
      <c r="Q96" s="3"/>
      <c r="R96" s="3"/>
      <c r="S96" s="3"/>
    </row>
    <row r="97" spans="1:19">
      <c r="A97" s="24"/>
      <c r="B97" s="24"/>
      <c r="C97" s="24"/>
      <c r="D97" s="24"/>
      <c r="E97" s="24"/>
      <c r="F97" s="24"/>
      <c r="G97" s="24"/>
      <c r="H97" s="3"/>
      <c r="I97" s="24"/>
      <c r="J97" s="3"/>
      <c r="K97" s="24"/>
      <c r="L97" s="3"/>
      <c r="M97" s="3"/>
      <c r="N97" s="3"/>
      <c r="O97" s="3"/>
      <c r="P97" s="3"/>
      <c r="Q97" s="3"/>
      <c r="R97" s="3"/>
      <c r="S97" s="3"/>
    </row>
    <row r="98" spans="1:19">
      <c r="A98" s="24"/>
      <c r="B98" s="24"/>
      <c r="C98" s="24"/>
      <c r="D98" s="24"/>
      <c r="E98" s="24"/>
      <c r="F98" s="24"/>
      <c r="G98" s="24"/>
      <c r="H98" s="3"/>
      <c r="I98" s="24"/>
      <c r="J98" s="3"/>
      <c r="K98" s="24"/>
      <c r="L98" s="3"/>
      <c r="M98" s="3"/>
      <c r="N98" s="3"/>
      <c r="O98" s="3"/>
      <c r="P98" s="3"/>
      <c r="Q98" s="3"/>
      <c r="R98" s="3"/>
      <c r="S98" s="3"/>
    </row>
    <row r="99" spans="1:19">
      <c r="A99" s="24"/>
      <c r="B99" s="24"/>
      <c r="C99" s="24"/>
      <c r="D99" s="24"/>
      <c r="E99" s="24"/>
      <c r="F99" s="24"/>
      <c r="G99" s="24"/>
      <c r="H99" s="3"/>
      <c r="I99" s="24"/>
      <c r="J99" s="3"/>
      <c r="K99" s="24"/>
      <c r="L99" s="3"/>
      <c r="M99" s="3"/>
      <c r="N99" s="3"/>
      <c r="O99" s="3"/>
      <c r="P99" s="3"/>
      <c r="Q99" s="3"/>
      <c r="R99" s="3"/>
      <c r="S99" s="3"/>
    </row>
    <row r="100" spans="1:19">
      <c r="A100" s="24"/>
      <c r="B100" s="24"/>
      <c r="C100" s="24"/>
      <c r="D100" s="24"/>
      <c r="E100" s="24"/>
      <c r="F100" s="24"/>
      <c r="G100" s="24"/>
      <c r="H100" s="3"/>
      <c r="I100" s="24"/>
      <c r="J100" s="3"/>
      <c r="K100" s="24"/>
      <c r="L100" s="3"/>
      <c r="M100" s="3"/>
      <c r="N100" s="3"/>
      <c r="O100" s="3"/>
      <c r="P100" s="3"/>
      <c r="Q100" s="3"/>
      <c r="R100" s="3"/>
      <c r="S100" s="3"/>
    </row>
    <row r="101" spans="1:19">
      <c r="A101" s="24"/>
      <c r="B101" s="24"/>
      <c r="C101" s="24"/>
      <c r="D101" s="24"/>
      <c r="E101" s="24"/>
      <c r="F101" s="24"/>
      <c r="G101" s="24"/>
      <c r="H101" s="3"/>
      <c r="I101" s="24"/>
      <c r="J101" s="3"/>
      <c r="K101" s="24"/>
      <c r="L101" s="3"/>
      <c r="M101" s="3"/>
      <c r="N101" s="3"/>
      <c r="O101" s="3"/>
      <c r="P101" s="3"/>
      <c r="Q101" s="3"/>
      <c r="R101" s="3"/>
      <c r="S101" s="3"/>
    </row>
    <row r="102" spans="1:19">
      <c r="A102" s="24"/>
      <c r="B102" s="24"/>
      <c r="C102" s="24"/>
      <c r="D102" s="24"/>
      <c r="E102" s="24"/>
      <c r="F102" s="24"/>
      <c r="G102" s="24"/>
      <c r="H102" s="3"/>
      <c r="I102" s="24"/>
      <c r="J102" s="3"/>
      <c r="K102" s="24"/>
      <c r="L102" s="3"/>
      <c r="M102" s="3"/>
      <c r="N102" s="3"/>
      <c r="O102" s="3"/>
      <c r="P102" s="3"/>
      <c r="Q102" s="3"/>
      <c r="R102" s="3"/>
      <c r="S102" s="3"/>
    </row>
    <row r="103" spans="1:19">
      <c r="A103" s="24"/>
      <c r="B103" s="24"/>
      <c r="C103" s="24"/>
      <c r="D103" s="24"/>
      <c r="E103" s="24"/>
      <c r="F103" s="24"/>
      <c r="G103" s="24"/>
      <c r="H103" s="3"/>
      <c r="I103" s="24"/>
      <c r="J103" s="3"/>
      <c r="K103" s="24"/>
      <c r="L103" s="3"/>
      <c r="M103" s="3"/>
      <c r="N103" s="3"/>
      <c r="O103" s="3"/>
      <c r="P103" s="3"/>
      <c r="Q103" s="3"/>
      <c r="R103" s="3"/>
      <c r="S103" s="3"/>
    </row>
    <row r="104" spans="1:19">
      <c r="A104" s="24"/>
      <c r="B104" s="24"/>
      <c r="C104" s="24"/>
      <c r="D104" s="24"/>
      <c r="E104" s="24"/>
      <c r="F104" s="24"/>
      <c r="G104" s="24"/>
      <c r="H104" s="3"/>
      <c r="I104" s="24"/>
      <c r="J104" s="3"/>
      <c r="K104" s="24"/>
      <c r="L104" s="3"/>
      <c r="M104" s="3"/>
      <c r="N104" s="3"/>
      <c r="O104" s="3"/>
      <c r="P104" s="3"/>
      <c r="Q104" s="3"/>
      <c r="R104" s="3"/>
      <c r="S104" s="3"/>
    </row>
    <row r="105" spans="1:19">
      <c r="A105" s="24"/>
      <c r="B105" s="24"/>
      <c r="C105" s="24"/>
      <c r="D105" s="24"/>
      <c r="E105" s="24"/>
      <c r="F105" s="24"/>
      <c r="G105" s="24"/>
      <c r="H105" s="3"/>
      <c r="I105" s="24"/>
      <c r="J105" s="3"/>
      <c r="K105" s="24"/>
      <c r="L105" s="3"/>
      <c r="M105" s="3"/>
      <c r="N105" s="3"/>
      <c r="O105" s="3"/>
      <c r="P105" s="3"/>
      <c r="Q105" s="3"/>
      <c r="R105" s="3"/>
      <c r="S105" s="3"/>
    </row>
    <row r="106" spans="1:19">
      <c r="A106" s="24"/>
      <c r="B106" s="24"/>
      <c r="C106" s="24"/>
      <c r="D106" s="24"/>
      <c r="E106" s="24"/>
      <c r="F106" s="24"/>
      <c r="G106" s="24"/>
      <c r="H106" s="3"/>
      <c r="I106" s="24"/>
      <c r="J106" s="3"/>
      <c r="K106" s="24"/>
      <c r="L106" s="3"/>
      <c r="M106" s="3"/>
      <c r="N106" s="3"/>
      <c r="O106" s="3"/>
      <c r="P106" s="3"/>
      <c r="Q106" s="3"/>
      <c r="R106" s="3"/>
      <c r="S106" s="3"/>
    </row>
    <row r="107" spans="1:19">
      <c r="A107" s="24"/>
      <c r="B107" s="24"/>
      <c r="C107" s="24"/>
      <c r="D107" s="24"/>
      <c r="E107" s="24"/>
      <c r="F107" s="24"/>
      <c r="G107" s="24"/>
      <c r="H107" s="3"/>
      <c r="I107" s="24"/>
      <c r="J107" s="3"/>
      <c r="K107" s="24"/>
      <c r="L107" s="3"/>
      <c r="M107" s="3"/>
      <c r="N107" s="3"/>
      <c r="O107" s="3"/>
      <c r="P107" s="3"/>
      <c r="Q107" s="3"/>
      <c r="R107" s="3"/>
      <c r="S107" s="3"/>
    </row>
    <row r="108" spans="1:19">
      <c r="A108" s="24"/>
      <c r="B108" s="24"/>
      <c r="C108" s="24"/>
      <c r="D108" s="24"/>
      <c r="E108" s="24"/>
      <c r="F108" s="24"/>
      <c r="G108" s="24"/>
      <c r="H108" s="3"/>
      <c r="I108" s="24"/>
      <c r="J108" s="3"/>
      <c r="K108" s="24"/>
      <c r="L108" s="3"/>
      <c r="M108" s="3"/>
      <c r="N108" s="3"/>
      <c r="O108" s="3"/>
      <c r="P108" s="3"/>
      <c r="Q108" s="3"/>
      <c r="R108" s="3"/>
      <c r="S108" s="3"/>
    </row>
    <row r="109" spans="1:19">
      <c r="A109" s="24"/>
      <c r="B109" s="24"/>
      <c r="C109" s="24"/>
      <c r="D109" s="24"/>
      <c r="E109" s="24"/>
      <c r="F109" s="24"/>
      <c r="G109" s="24"/>
      <c r="H109" s="3"/>
      <c r="I109" s="24"/>
      <c r="J109" s="3"/>
      <c r="K109" s="24"/>
      <c r="L109" s="3"/>
      <c r="M109" s="3"/>
      <c r="N109" s="3"/>
      <c r="O109" s="3"/>
      <c r="P109" s="3"/>
      <c r="Q109" s="3"/>
      <c r="R109" s="3"/>
      <c r="S109" s="3"/>
    </row>
    <row r="110" spans="1:19">
      <c r="A110" s="24"/>
      <c r="B110" s="24"/>
      <c r="C110" s="24"/>
      <c r="D110" s="24"/>
      <c r="E110" s="24"/>
      <c r="F110" s="24"/>
      <c r="G110" s="24"/>
      <c r="H110" s="3"/>
      <c r="I110" s="24"/>
      <c r="J110" s="3"/>
      <c r="K110" s="24"/>
      <c r="L110" s="3"/>
      <c r="M110" s="3"/>
      <c r="N110" s="3"/>
      <c r="O110" s="3"/>
      <c r="P110" s="3"/>
      <c r="Q110" s="3"/>
      <c r="R110" s="3"/>
      <c r="S110" s="3"/>
    </row>
    <row r="111" spans="1:19">
      <c r="A111" s="24"/>
      <c r="B111" s="24"/>
      <c r="C111" s="24"/>
      <c r="D111" s="24"/>
      <c r="E111" s="24"/>
      <c r="F111" s="24"/>
      <c r="G111" s="24"/>
      <c r="H111" s="3"/>
      <c r="I111" s="24"/>
      <c r="J111" s="3"/>
      <c r="K111" s="24"/>
      <c r="L111" s="3"/>
      <c r="M111" s="3"/>
      <c r="N111" s="3"/>
      <c r="O111" s="3"/>
      <c r="P111" s="3"/>
      <c r="Q111" s="3"/>
      <c r="R111" s="3"/>
      <c r="S111" s="3"/>
    </row>
    <row r="112" spans="1:19">
      <c r="A112" s="24"/>
      <c r="B112" s="24"/>
      <c r="C112" s="24"/>
      <c r="D112" s="24"/>
      <c r="E112" s="24"/>
      <c r="F112" s="24"/>
      <c r="G112" s="24"/>
      <c r="H112" s="3"/>
      <c r="I112" s="24"/>
      <c r="J112" s="3"/>
      <c r="K112" s="24"/>
      <c r="L112" s="3"/>
      <c r="M112" s="3"/>
      <c r="N112" s="3"/>
      <c r="O112" s="3"/>
      <c r="P112" s="3"/>
      <c r="Q112" s="3"/>
      <c r="R112" s="3"/>
      <c r="S112" s="3"/>
    </row>
    <row r="113" spans="1:19">
      <c r="A113" s="24"/>
      <c r="B113" s="24"/>
      <c r="C113" s="24"/>
      <c r="D113" s="24"/>
      <c r="E113" s="24"/>
      <c r="F113" s="24"/>
      <c r="G113" s="24"/>
      <c r="H113" s="3"/>
      <c r="I113" s="24"/>
      <c r="J113" s="3"/>
      <c r="K113" s="24"/>
      <c r="L113" s="3"/>
      <c r="M113" s="3"/>
      <c r="N113" s="3"/>
      <c r="O113" s="3"/>
      <c r="P113" s="3"/>
      <c r="Q113" s="3"/>
      <c r="R113" s="3"/>
      <c r="S113" s="3"/>
    </row>
    <row r="114" spans="1:19">
      <c r="A114" s="24"/>
      <c r="B114" s="24"/>
      <c r="C114" s="24"/>
      <c r="D114" s="24"/>
      <c r="E114" s="24"/>
      <c r="F114" s="24"/>
      <c r="G114" s="24"/>
      <c r="H114" s="3"/>
      <c r="I114" s="24"/>
      <c r="J114" s="3"/>
      <c r="K114" s="24"/>
      <c r="L114" s="3"/>
      <c r="M114" s="3"/>
      <c r="N114" s="3"/>
      <c r="O114" s="3"/>
      <c r="P114" s="3"/>
      <c r="Q114" s="3"/>
      <c r="R114" s="3"/>
      <c r="S114" s="3"/>
    </row>
    <row r="115" spans="1:19">
      <c r="A115" s="24"/>
      <c r="B115" s="24"/>
      <c r="C115" s="24"/>
      <c r="D115" s="24"/>
      <c r="E115" s="24"/>
      <c r="F115" s="24"/>
      <c r="G115" s="24"/>
      <c r="H115" s="3"/>
      <c r="I115" s="24"/>
      <c r="J115" s="3"/>
      <c r="K115" s="24"/>
      <c r="L115" s="3"/>
      <c r="M115" s="3"/>
      <c r="N115" s="3"/>
      <c r="O115" s="3"/>
      <c r="P115" s="3"/>
      <c r="Q115" s="3"/>
      <c r="R115" s="3"/>
      <c r="S115" s="3"/>
    </row>
    <row r="116" spans="1:19">
      <c r="A116" s="24"/>
      <c r="B116" s="24"/>
      <c r="C116" s="24"/>
      <c r="D116" s="24"/>
      <c r="E116" s="24"/>
      <c r="F116" s="24"/>
      <c r="G116" s="24"/>
      <c r="H116" s="3"/>
      <c r="I116" s="24"/>
      <c r="J116" s="3"/>
      <c r="K116" s="24"/>
      <c r="L116" s="3"/>
      <c r="M116" s="3"/>
      <c r="N116" s="3"/>
      <c r="O116" s="3"/>
      <c r="P116" s="3"/>
      <c r="Q116" s="3"/>
      <c r="R116" s="3"/>
      <c r="S116" s="3"/>
    </row>
    <row r="117" spans="1:19">
      <c r="A117" s="24"/>
      <c r="B117" s="24"/>
      <c r="C117" s="24"/>
      <c r="D117" s="24"/>
      <c r="E117" s="24"/>
      <c r="F117" s="24"/>
      <c r="G117" s="24"/>
      <c r="H117" s="3"/>
      <c r="I117" s="24"/>
      <c r="J117" s="3"/>
      <c r="K117" s="24"/>
      <c r="L117" s="3"/>
      <c r="M117" s="3"/>
      <c r="N117" s="3"/>
      <c r="O117" s="3"/>
      <c r="P117" s="3"/>
      <c r="Q117" s="3"/>
      <c r="R117" s="3"/>
      <c r="S117" s="3"/>
    </row>
    <row r="118" spans="1:19">
      <c r="A118" s="24"/>
      <c r="B118" s="24"/>
      <c r="C118" s="24"/>
      <c r="D118" s="24"/>
      <c r="E118" s="24"/>
      <c r="F118" s="24"/>
      <c r="G118" s="24"/>
      <c r="H118" s="3"/>
      <c r="I118" s="24"/>
      <c r="J118" s="3"/>
      <c r="K118" s="24"/>
      <c r="L118" s="3"/>
      <c r="M118" s="3"/>
      <c r="N118" s="3"/>
      <c r="O118" s="3"/>
      <c r="P118" s="3"/>
      <c r="Q118" s="3"/>
      <c r="R118" s="3"/>
      <c r="S118" s="3"/>
    </row>
    <row r="119" spans="1:19">
      <c r="A119" s="24"/>
      <c r="B119" s="24"/>
      <c r="C119" s="24"/>
      <c r="D119" s="24"/>
      <c r="E119" s="24"/>
      <c r="F119" s="24"/>
      <c r="G119" s="24"/>
      <c r="H119" s="3"/>
      <c r="I119" s="24"/>
      <c r="J119" s="3"/>
      <c r="K119" s="24"/>
      <c r="L119" s="3"/>
      <c r="M119" s="3"/>
      <c r="N119" s="3"/>
      <c r="O119" s="3"/>
      <c r="P119" s="3"/>
      <c r="Q119" s="3"/>
      <c r="R119" s="3"/>
      <c r="S119" s="3"/>
    </row>
    <row r="120" spans="1:19">
      <c r="A120" s="24"/>
      <c r="B120" s="24"/>
      <c r="C120" s="24"/>
      <c r="D120" s="24"/>
      <c r="E120" s="24"/>
      <c r="F120" s="24"/>
      <c r="G120" s="24"/>
      <c r="H120" s="3"/>
      <c r="I120" s="24"/>
      <c r="J120" s="3"/>
      <c r="K120" s="24"/>
      <c r="L120" s="3"/>
      <c r="M120" s="3"/>
      <c r="N120" s="3"/>
      <c r="O120" s="3"/>
      <c r="P120" s="3"/>
      <c r="Q120" s="3"/>
      <c r="R120" s="3"/>
      <c r="S120" s="3"/>
    </row>
    <row r="121" spans="1:19">
      <c r="A121" s="24"/>
      <c r="B121" s="24"/>
      <c r="C121" s="24"/>
      <c r="D121" s="24"/>
      <c r="E121" s="24"/>
      <c r="F121" s="24"/>
      <c r="G121" s="24"/>
      <c r="H121" s="3"/>
      <c r="I121" s="24"/>
      <c r="J121" s="3"/>
      <c r="K121" s="24"/>
      <c r="L121" s="3"/>
      <c r="M121" s="3"/>
      <c r="N121" s="3"/>
      <c r="O121" s="3"/>
      <c r="P121" s="3"/>
      <c r="Q121" s="3"/>
      <c r="R121" s="3"/>
      <c r="S121" s="3"/>
    </row>
    <row r="122" spans="1:19">
      <c r="A122" s="24"/>
      <c r="B122" s="24"/>
      <c r="C122" s="24"/>
      <c r="D122" s="24"/>
      <c r="E122" s="24"/>
      <c r="F122" s="24"/>
      <c r="G122" s="24"/>
      <c r="H122" s="3"/>
      <c r="I122" s="24"/>
      <c r="J122" s="3"/>
      <c r="K122" s="24"/>
      <c r="L122" s="3"/>
      <c r="M122" s="3"/>
      <c r="N122" s="3"/>
      <c r="O122" s="3"/>
      <c r="P122" s="3"/>
      <c r="Q122" s="3"/>
      <c r="R122" s="3"/>
      <c r="S122" s="3"/>
    </row>
    <row r="123" spans="1:19">
      <c r="A123" s="24"/>
      <c r="B123" s="24"/>
      <c r="C123" s="24"/>
      <c r="D123" s="24"/>
      <c r="E123" s="24"/>
      <c r="F123" s="24"/>
      <c r="G123" s="24"/>
      <c r="H123" s="3"/>
      <c r="I123" s="24"/>
      <c r="J123" s="3"/>
      <c r="K123" s="24"/>
      <c r="L123" s="3"/>
      <c r="M123" s="3"/>
      <c r="N123" s="3"/>
      <c r="O123" s="3"/>
      <c r="P123" s="3"/>
      <c r="Q123" s="3"/>
      <c r="R123" s="3"/>
      <c r="S123" s="3"/>
    </row>
    <row r="124" spans="1:19">
      <c r="A124" s="24"/>
      <c r="B124" s="24"/>
      <c r="C124" s="24"/>
      <c r="D124" s="24"/>
      <c r="E124" s="24"/>
      <c r="F124" s="24"/>
      <c r="G124" s="24"/>
      <c r="H124" s="3"/>
      <c r="I124" s="24"/>
      <c r="J124" s="3"/>
      <c r="K124" s="24"/>
      <c r="L124" s="3"/>
      <c r="M124" s="3"/>
      <c r="N124" s="3"/>
      <c r="O124" s="3"/>
      <c r="P124" s="3"/>
      <c r="Q124" s="3"/>
      <c r="R124" s="3"/>
      <c r="S124" s="3"/>
    </row>
    <row r="125" spans="1:19">
      <c r="A125" s="24"/>
      <c r="B125" s="24"/>
      <c r="C125" s="24"/>
      <c r="D125" s="24"/>
      <c r="E125" s="24"/>
      <c r="F125" s="24"/>
      <c r="G125" s="24"/>
      <c r="H125" s="3"/>
      <c r="I125" s="24"/>
      <c r="J125" s="3"/>
      <c r="K125" s="24"/>
      <c r="L125" s="3"/>
      <c r="M125" s="3"/>
      <c r="N125" s="3"/>
      <c r="O125" s="3"/>
      <c r="P125" s="3"/>
      <c r="Q125" s="3"/>
      <c r="R125" s="3"/>
      <c r="S125" s="3"/>
    </row>
    <row r="126" spans="1:19">
      <c r="A126" s="24"/>
      <c r="B126" s="24"/>
      <c r="C126" s="24"/>
      <c r="D126" s="24"/>
      <c r="E126" s="24"/>
      <c r="F126" s="24"/>
      <c r="G126" s="24"/>
      <c r="H126" s="3"/>
      <c r="I126" s="24"/>
      <c r="J126" s="3"/>
      <c r="K126" s="24"/>
      <c r="L126" s="3"/>
      <c r="M126" s="3"/>
      <c r="N126" s="3"/>
      <c r="O126" s="3"/>
      <c r="P126" s="3"/>
      <c r="Q126" s="3"/>
      <c r="R126" s="3"/>
      <c r="S126" s="3"/>
    </row>
    <row r="127" spans="1:19">
      <c r="A127" s="24"/>
      <c r="B127" s="24"/>
      <c r="C127" s="24"/>
      <c r="D127" s="24"/>
      <c r="E127" s="24"/>
      <c r="F127" s="24"/>
      <c r="G127" s="24"/>
      <c r="H127" s="3"/>
      <c r="I127" s="24"/>
      <c r="J127" s="3"/>
      <c r="K127" s="24"/>
      <c r="L127" s="3"/>
      <c r="M127" s="3"/>
      <c r="N127" s="3"/>
      <c r="O127" s="3"/>
      <c r="P127" s="3"/>
      <c r="Q127" s="3"/>
      <c r="R127" s="3"/>
      <c r="S127" s="3"/>
    </row>
    <row r="128" spans="1:19">
      <c r="A128" s="24"/>
      <c r="B128" s="24"/>
      <c r="C128" s="24"/>
      <c r="D128" s="24"/>
      <c r="E128" s="24"/>
      <c r="F128" s="24"/>
      <c r="G128" s="24"/>
      <c r="H128" s="3"/>
      <c r="I128" s="24"/>
      <c r="J128" s="3"/>
      <c r="K128" s="24"/>
      <c r="L128" s="3"/>
      <c r="M128" s="3"/>
      <c r="N128" s="3"/>
      <c r="O128" s="3"/>
      <c r="P128" s="3"/>
      <c r="Q128" s="3"/>
      <c r="R128" s="3"/>
      <c r="S128" s="3"/>
    </row>
    <row r="129" spans="1:19">
      <c r="A129" s="24"/>
      <c r="B129" s="24"/>
      <c r="C129" s="24"/>
      <c r="D129" s="24"/>
      <c r="E129" s="24"/>
      <c r="F129" s="24"/>
      <c r="G129" s="24"/>
      <c r="H129" s="3"/>
      <c r="I129" s="24"/>
      <c r="J129" s="3"/>
      <c r="K129" s="24"/>
      <c r="L129" s="3"/>
      <c r="M129" s="3"/>
      <c r="N129" s="3"/>
      <c r="O129" s="3"/>
      <c r="P129" s="3"/>
      <c r="Q129" s="3"/>
      <c r="R129" s="3"/>
      <c r="S129" s="3"/>
    </row>
    <row r="130" spans="1:19">
      <c r="A130" s="24"/>
      <c r="B130" s="24"/>
      <c r="C130" s="24"/>
      <c r="D130" s="24"/>
      <c r="E130" s="24"/>
      <c r="F130" s="24"/>
      <c r="G130" s="24"/>
      <c r="H130" s="3"/>
      <c r="I130" s="24"/>
      <c r="J130" s="3"/>
      <c r="K130" s="24"/>
      <c r="L130" s="3"/>
      <c r="M130" s="3"/>
      <c r="N130" s="3"/>
      <c r="O130" s="3"/>
      <c r="P130" s="3"/>
      <c r="Q130" s="3"/>
      <c r="R130" s="3"/>
      <c r="S130" s="3"/>
    </row>
    <row r="131" spans="1:19">
      <c r="A131" s="24"/>
      <c r="B131" s="24"/>
      <c r="C131" s="24"/>
      <c r="D131" s="24"/>
      <c r="E131" s="24"/>
      <c r="F131" s="24"/>
      <c r="G131" s="24"/>
      <c r="H131" s="3"/>
      <c r="I131" s="24"/>
      <c r="J131" s="3"/>
      <c r="K131" s="24"/>
      <c r="L131" s="3"/>
      <c r="M131" s="3"/>
      <c r="N131" s="3"/>
      <c r="O131" s="3"/>
      <c r="P131" s="3"/>
      <c r="Q131" s="3"/>
      <c r="R131" s="3"/>
      <c r="S131" s="3"/>
    </row>
    <row r="132" spans="1:19">
      <c r="A132" s="24"/>
      <c r="B132" s="24"/>
      <c r="C132" s="24"/>
      <c r="D132" s="24"/>
      <c r="E132" s="24"/>
      <c r="F132" s="24"/>
      <c r="G132" s="24"/>
      <c r="H132" s="3"/>
      <c r="I132" s="24"/>
      <c r="J132" s="3"/>
      <c r="K132" s="24"/>
      <c r="L132" s="3"/>
      <c r="M132" s="3"/>
      <c r="N132" s="3"/>
      <c r="O132" s="3"/>
      <c r="P132" s="3"/>
      <c r="Q132" s="3"/>
      <c r="R132" s="3"/>
      <c r="S132" s="3"/>
    </row>
    <row r="133" spans="1:19">
      <c r="A133" s="24"/>
      <c r="B133" s="24"/>
      <c r="C133" s="24"/>
      <c r="D133" s="24"/>
      <c r="E133" s="24"/>
      <c r="F133" s="24"/>
      <c r="G133" s="24"/>
      <c r="H133" s="3"/>
      <c r="I133" s="24"/>
      <c r="J133" s="3"/>
      <c r="K133" s="24"/>
      <c r="L133" s="3"/>
      <c r="M133" s="3"/>
      <c r="N133" s="3"/>
      <c r="O133" s="3"/>
      <c r="P133" s="3"/>
      <c r="Q133" s="3"/>
      <c r="R133" s="3"/>
      <c r="S133" s="3"/>
    </row>
    <row r="134" spans="1:19">
      <c r="A134" s="24"/>
      <c r="B134" s="24"/>
      <c r="C134" s="24"/>
      <c r="D134" s="24"/>
      <c r="E134" s="24"/>
      <c r="F134" s="24"/>
      <c r="G134" s="24"/>
      <c r="H134" s="3"/>
      <c r="I134" s="24"/>
      <c r="J134" s="3"/>
      <c r="K134" s="24"/>
      <c r="L134" s="3"/>
      <c r="M134" s="3"/>
      <c r="N134" s="3"/>
      <c r="O134" s="3"/>
      <c r="P134" s="3"/>
      <c r="Q134" s="3"/>
      <c r="R134" s="3"/>
      <c r="S134" s="3"/>
    </row>
    <row r="135" spans="1:19">
      <c r="A135" s="24"/>
      <c r="B135" s="24"/>
      <c r="C135" s="24"/>
      <c r="D135" s="24"/>
      <c r="E135" s="24"/>
      <c r="F135" s="24"/>
      <c r="G135" s="24"/>
      <c r="H135" s="3"/>
      <c r="I135" s="24"/>
      <c r="J135" s="3"/>
      <c r="K135" s="24"/>
      <c r="L135" s="3"/>
      <c r="M135" s="3"/>
      <c r="N135" s="3"/>
      <c r="O135" s="3"/>
      <c r="P135" s="3"/>
      <c r="Q135" s="3"/>
      <c r="R135" s="3"/>
      <c r="S135" s="3"/>
    </row>
    <row r="136" spans="1:19">
      <c r="A136" s="24"/>
      <c r="B136" s="24"/>
      <c r="C136" s="24"/>
      <c r="D136" s="24"/>
      <c r="E136" s="24"/>
      <c r="F136" s="24"/>
      <c r="G136" s="24"/>
      <c r="H136" s="3"/>
      <c r="I136" s="24"/>
      <c r="J136" s="3"/>
      <c r="K136" s="24"/>
      <c r="L136" s="3"/>
      <c r="M136" s="3"/>
      <c r="N136" s="3"/>
      <c r="O136" s="3"/>
      <c r="P136" s="3"/>
      <c r="Q136" s="3"/>
      <c r="R136" s="3"/>
      <c r="S136" s="3"/>
    </row>
    <row r="137" spans="1:19">
      <c r="A137" s="24"/>
      <c r="B137" s="24"/>
      <c r="C137" s="24"/>
      <c r="D137" s="24"/>
      <c r="E137" s="24"/>
      <c r="F137" s="24"/>
      <c r="G137" s="24"/>
      <c r="H137" s="3"/>
      <c r="I137" s="24"/>
      <c r="J137" s="3"/>
      <c r="K137" s="24"/>
      <c r="L137" s="3"/>
      <c r="M137" s="3"/>
      <c r="N137" s="3"/>
      <c r="O137" s="3"/>
      <c r="P137" s="3"/>
      <c r="Q137" s="3"/>
      <c r="R137" s="3"/>
      <c r="S137" s="3"/>
    </row>
    <row r="138" spans="1:19">
      <c r="A138" s="24"/>
      <c r="B138" s="24"/>
      <c r="C138" s="24"/>
      <c r="D138" s="24"/>
      <c r="E138" s="24"/>
      <c r="F138" s="24"/>
      <c r="G138" s="24"/>
      <c r="H138" s="3"/>
      <c r="I138" s="24"/>
      <c r="J138" s="3"/>
      <c r="K138" s="24"/>
      <c r="L138" s="3"/>
      <c r="M138" s="3"/>
      <c r="N138" s="3"/>
      <c r="O138" s="3"/>
      <c r="P138" s="3"/>
      <c r="Q138" s="3"/>
      <c r="R138" s="3"/>
      <c r="S138" s="3"/>
    </row>
    <row r="139" spans="1:19">
      <c r="A139" s="24"/>
      <c r="B139" s="24"/>
      <c r="C139" s="24"/>
      <c r="D139" s="24"/>
      <c r="E139" s="24"/>
      <c r="F139" s="24"/>
      <c r="G139" s="24"/>
      <c r="H139" s="3"/>
      <c r="I139" s="24"/>
      <c r="J139" s="3"/>
      <c r="K139" s="24"/>
      <c r="L139" s="3"/>
      <c r="M139" s="3"/>
      <c r="N139" s="3"/>
      <c r="O139" s="3"/>
      <c r="P139" s="3"/>
      <c r="Q139" s="3"/>
      <c r="R139" s="3"/>
      <c r="S139" s="3"/>
    </row>
    <row r="140" spans="1:19">
      <c r="A140" s="24"/>
      <c r="B140" s="24"/>
      <c r="C140" s="24"/>
      <c r="D140" s="24"/>
      <c r="E140" s="24"/>
      <c r="F140" s="24"/>
      <c r="G140" s="24"/>
      <c r="H140" s="3"/>
      <c r="I140" s="24"/>
      <c r="J140" s="3"/>
      <c r="K140" s="24"/>
      <c r="L140" s="3"/>
      <c r="M140" s="3"/>
      <c r="N140" s="3"/>
      <c r="O140" s="3"/>
      <c r="P140" s="3"/>
      <c r="Q140" s="3"/>
      <c r="R140" s="3"/>
      <c r="S140" s="3"/>
    </row>
    <row r="141" spans="1:19">
      <c r="A141" s="24"/>
      <c r="B141" s="24"/>
      <c r="C141" s="24"/>
      <c r="D141" s="24"/>
      <c r="E141" s="24"/>
      <c r="F141" s="24"/>
      <c r="G141" s="24"/>
      <c r="H141" s="3"/>
      <c r="I141" s="24"/>
      <c r="J141" s="3"/>
      <c r="K141" s="24"/>
      <c r="L141" s="3"/>
      <c r="M141" s="3"/>
      <c r="N141" s="3"/>
      <c r="O141" s="3"/>
      <c r="P141" s="3"/>
      <c r="Q141" s="3"/>
      <c r="R141" s="3"/>
      <c r="S141" s="3"/>
    </row>
    <row r="142" spans="1:19">
      <c r="A142" s="24"/>
      <c r="B142" s="24"/>
      <c r="C142" s="24"/>
      <c r="D142" s="24"/>
      <c r="E142" s="24"/>
      <c r="F142" s="24"/>
      <c r="G142" s="24"/>
      <c r="H142" s="3"/>
      <c r="I142" s="24"/>
      <c r="J142" s="3"/>
      <c r="K142" s="24"/>
      <c r="L142" s="3"/>
      <c r="M142" s="3"/>
      <c r="N142" s="3"/>
      <c r="O142" s="3"/>
      <c r="P142" s="3"/>
      <c r="Q142" s="3"/>
      <c r="R142" s="3"/>
      <c r="S142" s="3"/>
    </row>
    <row r="143" spans="1:19">
      <c r="A143" s="24"/>
      <c r="B143" s="24"/>
      <c r="C143" s="24"/>
      <c r="D143" s="24"/>
      <c r="E143" s="24"/>
      <c r="F143" s="24"/>
      <c r="G143" s="24"/>
      <c r="H143" s="3"/>
      <c r="I143" s="24"/>
      <c r="J143" s="3"/>
      <c r="K143" s="24"/>
      <c r="L143" s="3"/>
      <c r="M143" s="3"/>
      <c r="N143" s="3"/>
      <c r="O143" s="3"/>
      <c r="P143" s="3"/>
      <c r="Q143" s="3"/>
      <c r="R143" s="3"/>
      <c r="S143" s="3"/>
    </row>
    <row r="144" spans="1:19">
      <c r="A144" s="24"/>
      <c r="B144" s="24"/>
      <c r="C144" s="24"/>
      <c r="D144" s="24"/>
      <c r="E144" s="24"/>
      <c r="F144" s="24"/>
      <c r="G144" s="24"/>
      <c r="H144" s="3"/>
      <c r="I144" s="24"/>
      <c r="J144" s="3"/>
      <c r="K144" s="24"/>
      <c r="L144" s="3"/>
      <c r="M144" s="3"/>
      <c r="N144" s="3"/>
      <c r="O144" s="3"/>
      <c r="P144" s="3"/>
      <c r="Q144" s="3"/>
      <c r="R144" s="3"/>
      <c r="S144" s="3"/>
    </row>
    <row r="145" spans="1:19">
      <c r="A145" s="24"/>
      <c r="B145" s="24"/>
      <c r="C145" s="24"/>
      <c r="D145" s="24"/>
      <c r="E145" s="24"/>
      <c r="F145" s="24"/>
      <c r="G145" s="24"/>
      <c r="H145" s="3"/>
      <c r="I145" s="24"/>
      <c r="J145" s="3"/>
      <c r="K145" s="24"/>
      <c r="L145" s="3"/>
      <c r="M145" s="3"/>
      <c r="N145" s="3"/>
      <c r="O145" s="3"/>
      <c r="P145" s="3"/>
      <c r="Q145" s="3"/>
      <c r="R145" s="3"/>
      <c r="S145" s="3"/>
    </row>
    <row r="146" spans="1:19">
      <c r="A146" s="24"/>
      <c r="B146" s="24"/>
      <c r="C146" s="24"/>
      <c r="D146" s="24"/>
      <c r="E146" s="24"/>
      <c r="F146" s="24"/>
      <c r="G146" s="24"/>
      <c r="H146" s="3"/>
      <c r="I146" s="24"/>
      <c r="J146" s="3"/>
      <c r="K146" s="24"/>
      <c r="L146" s="3"/>
      <c r="M146" s="3"/>
      <c r="N146" s="3"/>
      <c r="O146" s="3"/>
      <c r="P146" s="3"/>
      <c r="Q146" s="3"/>
      <c r="R146" s="3"/>
      <c r="S146" s="3"/>
    </row>
    <row r="147" spans="1:19">
      <c r="A147" s="24"/>
      <c r="B147" s="24"/>
      <c r="C147" s="24"/>
      <c r="D147" s="24"/>
      <c r="E147" s="24"/>
      <c r="F147" s="24"/>
      <c r="G147" s="24"/>
      <c r="H147" s="3"/>
      <c r="I147" s="24"/>
      <c r="J147" s="3"/>
      <c r="K147" s="24"/>
      <c r="L147" s="3"/>
      <c r="M147" s="3"/>
      <c r="N147" s="3"/>
      <c r="O147" s="3"/>
      <c r="P147" s="3"/>
      <c r="Q147" s="3"/>
      <c r="R147" s="3"/>
      <c r="S147" s="3"/>
    </row>
    <row r="148" spans="1:19">
      <c r="A148" s="24"/>
      <c r="B148" s="24"/>
      <c r="C148" s="24"/>
      <c r="D148" s="24"/>
      <c r="E148" s="24"/>
      <c r="F148" s="24"/>
      <c r="G148" s="24"/>
      <c r="H148" s="3"/>
      <c r="I148" s="24"/>
      <c r="J148" s="3"/>
      <c r="K148" s="24"/>
      <c r="L148" s="3"/>
      <c r="M148" s="3"/>
      <c r="N148" s="3"/>
      <c r="O148" s="3"/>
      <c r="P148" s="3"/>
      <c r="Q148" s="3"/>
      <c r="R148" s="3"/>
      <c r="S148" s="3"/>
    </row>
    <row r="149" spans="1:19">
      <c r="A149" s="24"/>
      <c r="B149" s="24"/>
      <c r="C149" s="24"/>
      <c r="D149" s="24"/>
      <c r="E149" s="24"/>
      <c r="F149" s="24"/>
      <c r="G149" s="24"/>
      <c r="H149" s="3"/>
      <c r="I149" s="24"/>
      <c r="J149" s="3"/>
      <c r="K149" s="24"/>
      <c r="L149" s="3"/>
      <c r="M149" s="3"/>
      <c r="N149" s="3"/>
      <c r="O149" s="3"/>
      <c r="P149" s="3"/>
      <c r="Q149" s="3"/>
      <c r="R149" s="3"/>
      <c r="S149" s="3"/>
    </row>
    <row r="150" spans="1:19">
      <c r="A150" s="24"/>
      <c r="B150" s="24"/>
      <c r="C150" s="24"/>
      <c r="D150" s="24"/>
      <c r="E150" s="24"/>
      <c r="F150" s="24"/>
      <c r="G150" s="24"/>
      <c r="H150" s="3"/>
      <c r="I150" s="24"/>
      <c r="J150" s="3"/>
      <c r="K150" s="24"/>
      <c r="L150" s="3"/>
      <c r="M150" s="3"/>
      <c r="N150" s="3"/>
      <c r="O150" s="3"/>
      <c r="P150" s="3"/>
      <c r="Q150" s="3"/>
      <c r="R150" s="3"/>
      <c r="S150" s="3"/>
    </row>
    <row r="151" spans="1:19">
      <c r="A151" s="24"/>
      <c r="B151" s="24"/>
      <c r="C151" s="24"/>
      <c r="D151" s="24"/>
      <c r="E151" s="24"/>
      <c r="F151" s="24"/>
      <c r="G151" s="24"/>
      <c r="H151" s="3"/>
      <c r="I151" s="24"/>
      <c r="J151" s="3"/>
      <c r="K151" s="24"/>
      <c r="L151" s="3"/>
      <c r="M151" s="3"/>
      <c r="N151" s="3"/>
      <c r="O151" s="3"/>
      <c r="P151" s="3"/>
      <c r="Q151" s="3"/>
      <c r="R151" s="3"/>
      <c r="S151" s="3"/>
    </row>
    <row r="152" spans="1:19">
      <c r="A152" s="24"/>
      <c r="B152" s="24"/>
      <c r="C152" s="24"/>
      <c r="D152" s="24"/>
      <c r="E152" s="24"/>
      <c r="F152" s="24"/>
      <c r="G152" s="24"/>
      <c r="H152" s="3"/>
      <c r="I152" s="24"/>
      <c r="J152" s="3"/>
      <c r="K152" s="24"/>
      <c r="L152" s="3"/>
      <c r="M152" s="3"/>
      <c r="N152" s="3"/>
      <c r="O152" s="3"/>
      <c r="P152" s="3"/>
      <c r="Q152" s="3"/>
      <c r="R152" s="3"/>
      <c r="S152" s="3"/>
    </row>
    <row r="153" spans="1:19">
      <c r="A153" s="24"/>
      <c r="B153" s="24"/>
      <c r="C153" s="24"/>
      <c r="D153" s="24"/>
      <c r="E153" s="24"/>
      <c r="F153" s="24"/>
      <c r="G153" s="24"/>
      <c r="H153" s="3"/>
      <c r="I153" s="24"/>
      <c r="J153" s="3"/>
      <c r="K153" s="24"/>
      <c r="L153" s="3"/>
      <c r="M153" s="3"/>
      <c r="N153" s="3"/>
      <c r="O153" s="3"/>
      <c r="P153" s="3"/>
      <c r="Q153" s="3"/>
      <c r="R153" s="3"/>
      <c r="S153" s="3"/>
    </row>
    <row r="154" spans="1:19">
      <c r="A154" s="24"/>
      <c r="B154" s="24"/>
      <c r="C154" s="24"/>
      <c r="D154" s="24"/>
      <c r="E154" s="24"/>
      <c r="F154" s="24"/>
      <c r="G154" s="24"/>
      <c r="H154" s="3"/>
      <c r="I154" s="24"/>
      <c r="J154" s="3"/>
      <c r="K154" s="24"/>
      <c r="L154" s="3"/>
      <c r="M154" s="3"/>
      <c r="N154" s="3"/>
      <c r="O154" s="3"/>
      <c r="P154" s="3"/>
      <c r="Q154" s="3"/>
      <c r="R154" s="3"/>
      <c r="S154" s="3"/>
    </row>
    <row r="155" spans="1:19">
      <c r="A155" s="24"/>
      <c r="B155" s="24"/>
      <c r="C155" s="24"/>
      <c r="D155" s="24"/>
      <c r="E155" s="24"/>
      <c r="F155" s="24"/>
      <c r="G155" s="24"/>
      <c r="H155" s="3"/>
      <c r="I155" s="24"/>
      <c r="J155" s="3"/>
      <c r="K155" s="24"/>
      <c r="L155" s="3"/>
      <c r="M155" s="3"/>
      <c r="N155" s="3"/>
      <c r="O155" s="3"/>
      <c r="P155" s="3"/>
      <c r="Q155" s="3"/>
      <c r="R155" s="3"/>
      <c r="S155" s="3"/>
    </row>
    <row r="156" spans="1:19">
      <c r="A156" s="24"/>
      <c r="B156" s="24"/>
      <c r="C156" s="24"/>
      <c r="D156" s="24"/>
      <c r="E156" s="24"/>
      <c r="F156" s="24"/>
      <c r="G156" s="24"/>
      <c r="H156" s="3"/>
      <c r="I156" s="24"/>
      <c r="J156" s="3"/>
      <c r="K156" s="24"/>
      <c r="L156" s="3"/>
      <c r="M156" s="3"/>
      <c r="N156" s="3"/>
      <c r="O156" s="3"/>
      <c r="P156" s="3"/>
      <c r="Q156" s="3"/>
      <c r="R156" s="3"/>
      <c r="S156" s="3"/>
    </row>
    <row r="157" spans="1:19">
      <c r="A157" s="24"/>
      <c r="B157" s="24"/>
      <c r="C157" s="24"/>
      <c r="D157" s="24"/>
      <c r="E157" s="24"/>
      <c r="F157" s="24"/>
      <c r="G157" s="24"/>
      <c r="H157" s="3"/>
      <c r="I157" s="24"/>
      <c r="J157" s="3"/>
      <c r="K157" s="24"/>
      <c r="L157" s="3"/>
      <c r="M157" s="3"/>
      <c r="N157" s="3"/>
      <c r="O157" s="3"/>
      <c r="P157" s="3"/>
      <c r="Q157" s="3"/>
      <c r="R157" s="3"/>
      <c r="S157" s="3"/>
    </row>
    <row r="158" spans="1:19">
      <c r="A158" s="24"/>
      <c r="B158" s="24"/>
      <c r="C158" s="24"/>
      <c r="D158" s="24"/>
      <c r="E158" s="24"/>
      <c r="F158" s="24"/>
      <c r="G158" s="24"/>
      <c r="H158" s="3"/>
      <c r="I158" s="24"/>
      <c r="J158" s="3"/>
      <c r="K158" s="24"/>
      <c r="L158" s="3"/>
      <c r="M158" s="3"/>
      <c r="N158" s="3"/>
      <c r="O158" s="3"/>
      <c r="P158" s="3"/>
      <c r="Q158" s="3"/>
      <c r="R158" s="3"/>
      <c r="S158" s="3"/>
    </row>
    <row r="159" spans="1:19">
      <c r="A159" s="24"/>
      <c r="B159" s="24"/>
      <c r="C159" s="24"/>
      <c r="D159" s="24"/>
      <c r="E159" s="24"/>
      <c r="F159" s="24"/>
      <c r="G159" s="24"/>
      <c r="H159" s="3"/>
      <c r="I159" s="24"/>
      <c r="J159" s="3"/>
      <c r="K159" s="24"/>
      <c r="L159" s="3"/>
      <c r="M159" s="3"/>
      <c r="N159" s="3"/>
      <c r="O159" s="3"/>
      <c r="P159" s="3"/>
      <c r="Q159" s="3"/>
      <c r="R159" s="3"/>
      <c r="S159" s="3"/>
    </row>
    <row r="160" spans="1:19">
      <c r="A160" s="24"/>
      <c r="B160" s="24"/>
      <c r="C160" s="24"/>
      <c r="D160" s="24"/>
      <c r="E160" s="24"/>
      <c r="F160" s="24"/>
      <c r="G160" s="24"/>
      <c r="H160" s="3"/>
      <c r="I160" s="24"/>
      <c r="J160" s="3"/>
      <c r="K160" s="24"/>
      <c r="L160" s="3"/>
      <c r="M160" s="3"/>
      <c r="N160" s="3"/>
      <c r="O160" s="3"/>
      <c r="P160" s="3"/>
      <c r="Q160" s="3"/>
      <c r="R160" s="3"/>
      <c r="S160" s="3"/>
    </row>
    <row r="161" spans="1:19">
      <c r="A161" s="24"/>
      <c r="B161" s="24"/>
      <c r="C161" s="24"/>
      <c r="D161" s="24"/>
      <c r="E161" s="24"/>
      <c r="F161" s="24"/>
      <c r="G161" s="24"/>
      <c r="H161" s="3"/>
      <c r="I161" s="24"/>
      <c r="J161" s="3"/>
      <c r="K161" s="24"/>
      <c r="L161" s="3"/>
      <c r="M161" s="3"/>
      <c r="N161" s="3"/>
      <c r="O161" s="3"/>
      <c r="P161" s="3"/>
      <c r="Q161" s="3"/>
      <c r="R161" s="3"/>
      <c r="S161" s="3"/>
    </row>
    <row r="162" spans="1:19">
      <c r="A162" s="24"/>
      <c r="B162" s="24"/>
      <c r="C162" s="24"/>
      <c r="D162" s="24"/>
      <c r="E162" s="24"/>
      <c r="F162" s="24"/>
      <c r="G162" s="24"/>
      <c r="H162" s="3"/>
      <c r="I162" s="24"/>
      <c r="J162" s="3"/>
      <c r="K162" s="24"/>
      <c r="L162" s="3"/>
      <c r="M162" s="3"/>
      <c r="N162" s="3"/>
      <c r="O162" s="3"/>
      <c r="P162" s="3"/>
      <c r="Q162" s="3"/>
      <c r="R162" s="3"/>
      <c r="S162" s="3"/>
    </row>
    <row r="163" spans="1:19">
      <c r="A163" s="24"/>
      <c r="B163" s="24"/>
      <c r="C163" s="24"/>
      <c r="D163" s="24"/>
      <c r="E163" s="24"/>
      <c r="F163" s="24"/>
      <c r="G163" s="24"/>
      <c r="H163" s="3"/>
      <c r="I163" s="24"/>
      <c r="J163" s="3"/>
      <c r="K163" s="24"/>
      <c r="L163" s="3"/>
      <c r="M163" s="3"/>
      <c r="N163" s="3"/>
      <c r="O163" s="3"/>
      <c r="P163" s="3"/>
      <c r="Q163" s="3"/>
      <c r="R163" s="3"/>
      <c r="S163" s="3"/>
    </row>
    <row r="164" spans="1:19">
      <c r="A164" s="24"/>
      <c r="B164" s="24"/>
      <c r="C164" s="24"/>
      <c r="D164" s="24"/>
      <c r="E164" s="24"/>
      <c r="F164" s="24"/>
      <c r="G164" s="24"/>
      <c r="H164" s="3"/>
      <c r="I164" s="24"/>
      <c r="J164" s="3"/>
      <c r="K164" s="24"/>
      <c r="L164" s="3"/>
      <c r="M164" s="3"/>
      <c r="N164" s="3"/>
      <c r="O164" s="3"/>
      <c r="P164" s="3"/>
      <c r="Q164" s="3"/>
      <c r="R164" s="3"/>
      <c r="S164" s="3"/>
    </row>
    <row r="165" spans="1:19">
      <c r="A165" s="24"/>
      <c r="B165" s="24"/>
      <c r="C165" s="24"/>
      <c r="D165" s="24"/>
      <c r="E165" s="24"/>
      <c r="F165" s="24"/>
      <c r="G165" s="24"/>
      <c r="H165" s="3"/>
      <c r="I165" s="24"/>
      <c r="J165" s="3"/>
      <c r="K165" s="24"/>
      <c r="L165" s="3"/>
      <c r="M165" s="3"/>
      <c r="N165" s="3"/>
      <c r="O165" s="3"/>
      <c r="P165" s="3"/>
      <c r="Q165" s="3"/>
      <c r="R165" s="3"/>
      <c r="S165" s="3"/>
    </row>
    <row r="166" spans="1:19">
      <c r="A166" s="24"/>
      <c r="B166" s="24"/>
      <c r="C166" s="24"/>
      <c r="D166" s="24"/>
      <c r="E166" s="24"/>
      <c r="F166" s="24"/>
      <c r="G166" s="24"/>
      <c r="H166" s="3"/>
      <c r="I166" s="24"/>
      <c r="J166" s="3"/>
      <c r="K166" s="24"/>
      <c r="L166" s="3"/>
      <c r="M166" s="3"/>
      <c r="N166" s="3"/>
      <c r="O166" s="3"/>
      <c r="P166" s="3"/>
      <c r="Q166" s="3"/>
      <c r="R166" s="3"/>
      <c r="S166" s="3"/>
    </row>
    <row r="167" spans="1:19">
      <c r="A167" s="24"/>
      <c r="B167" s="24"/>
      <c r="C167" s="24"/>
      <c r="D167" s="24"/>
      <c r="E167" s="24"/>
      <c r="F167" s="24"/>
      <c r="G167" s="24"/>
      <c r="H167" s="3"/>
      <c r="I167" s="24"/>
      <c r="J167" s="3"/>
      <c r="K167" s="24"/>
      <c r="L167" s="3"/>
      <c r="M167" s="3"/>
      <c r="N167" s="3"/>
      <c r="O167" s="3"/>
      <c r="P167" s="3"/>
      <c r="Q167" s="3"/>
      <c r="R167" s="3"/>
      <c r="S167" s="3"/>
    </row>
    <row r="168" spans="1:19">
      <c r="A168" s="24"/>
      <c r="B168" s="24"/>
      <c r="C168" s="24"/>
      <c r="D168" s="24"/>
      <c r="E168" s="24"/>
      <c r="F168" s="24"/>
      <c r="G168" s="24"/>
      <c r="H168" s="3"/>
      <c r="I168" s="24"/>
      <c r="J168" s="3"/>
      <c r="K168" s="24"/>
      <c r="L168" s="3"/>
      <c r="M168" s="3"/>
      <c r="N168" s="3"/>
      <c r="O168" s="3"/>
      <c r="P168" s="3"/>
      <c r="Q168" s="3"/>
      <c r="R168" s="3"/>
      <c r="S168" s="3"/>
    </row>
    <row r="169" spans="1:19">
      <c r="A169" s="24"/>
      <c r="B169" s="24"/>
      <c r="C169" s="24"/>
      <c r="D169" s="24"/>
      <c r="E169" s="24"/>
      <c r="F169" s="24"/>
      <c r="G169" s="24"/>
      <c r="H169" s="3"/>
      <c r="I169" s="24"/>
      <c r="J169" s="3"/>
      <c r="K169" s="24"/>
      <c r="L169" s="3"/>
      <c r="M169" s="3"/>
      <c r="N169" s="3"/>
      <c r="O169" s="3"/>
      <c r="P169" s="3"/>
      <c r="Q169" s="3"/>
      <c r="R169" s="3"/>
      <c r="S169" s="3"/>
    </row>
    <row r="170" spans="1:19">
      <c r="A170" s="24"/>
      <c r="B170" s="24"/>
      <c r="C170" s="24"/>
      <c r="D170" s="24"/>
      <c r="E170" s="24"/>
      <c r="F170" s="24"/>
      <c r="G170" s="24"/>
      <c r="H170" s="3"/>
      <c r="I170" s="24"/>
      <c r="J170" s="3"/>
      <c r="K170" s="24"/>
      <c r="L170" s="3"/>
      <c r="M170" s="3"/>
      <c r="N170" s="3"/>
      <c r="O170" s="3"/>
      <c r="P170" s="3"/>
      <c r="Q170" s="3"/>
      <c r="R170" s="3"/>
      <c r="S170" s="3"/>
    </row>
    <row r="171" spans="1:19">
      <c r="A171" s="24"/>
      <c r="B171" s="24"/>
      <c r="C171" s="24"/>
      <c r="D171" s="24"/>
      <c r="E171" s="24"/>
      <c r="F171" s="24"/>
      <c r="G171" s="24"/>
      <c r="H171" s="3"/>
      <c r="I171" s="24"/>
      <c r="J171" s="3"/>
      <c r="K171" s="24"/>
      <c r="L171" s="3"/>
      <c r="M171" s="3"/>
      <c r="N171" s="3"/>
      <c r="O171" s="3"/>
      <c r="P171" s="3"/>
      <c r="Q171" s="3"/>
      <c r="R171" s="3"/>
      <c r="S171" s="3"/>
    </row>
    <row r="172" spans="1:19">
      <c r="A172" s="24"/>
      <c r="B172" s="24"/>
      <c r="C172" s="24"/>
      <c r="D172" s="24"/>
      <c r="E172" s="24"/>
      <c r="F172" s="24"/>
      <c r="G172" s="24"/>
      <c r="H172" s="3"/>
      <c r="I172" s="24"/>
      <c r="J172" s="3"/>
      <c r="K172" s="24"/>
      <c r="L172" s="3"/>
      <c r="M172" s="3"/>
      <c r="N172" s="3"/>
      <c r="O172" s="3"/>
      <c r="P172" s="3"/>
      <c r="Q172" s="3"/>
      <c r="R172" s="3"/>
      <c r="S172" s="3"/>
    </row>
    <row r="173" spans="1:19">
      <c r="A173" s="24"/>
      <c r="B173" s="24"/>
      <c r="C173" s="24"/>
      <c r="D173" s="24"/>
      <c r="E173" s="24"/>
      <c r="F173" s="24"/>
      <c r="G173" s="24"/>
      <c r="H173" s="3"/>
      <c r="I173" s="24"/>
      <c r="J173" s="3"/>
      <c r="K173" s="24"/>
      <c r="L173" s="3"/>
      <c r="M173" s="3"/>
      <c r="N173" s="3"/>
      <c r="O173" s="3"/>
      <c r="P173" s="3"/>
      <c r="Q173" s="3"/>
      <c r="R173" s="3"/>
      <c r="S173" s="3"/>
    </row>
    <row r="174" spans="1:19">
      <c r="A174" s="24"/>
      <c r="B174" s="24"/>
      <c r="C174" s="24"/>
      <c r="D174" s="24"/>
      <c r="E174" s="24"/>
      <c r="F174" s="24"/>
      <c r="G174" s="24"/>
      <c r="H174" s="3"/>
      <c r="I174" s="24"/>
      <c r="J174" s="3"/>
      <c r="K174" s="24"/>
      <c r="L174" s="3"/>
      <c r="M174" s="3"/>
      <c r="N174" s="3"/>
      <c r="O174" s="3"/>
      <c r="P174" s="3"/>
      <c r="Q174" s="3"/>
      <c r="R174" s="3"/>
      <c r="S174" s="3"/>
    </row>
    <row r="175" spans="1:19">
      <c r="A175" s="24"/>
      <c r="B175" s="24"/>
      <c r="C175" s="24"/>
      <c r="D175" s="24"/>
      <c r="E175" s="24"/>
      <c r="F175" s="24"/>
      <c r="G175" s="24"/>
      <c r="H175" s="3"/>
      <c r="I175" s="24"/>
      <c r="J175" s="3"/>
      <c r="K175" s="24"/>
      <c r="L175" s="3"/>
      <c r="M175" s="3"/>
      <c r="N175" s="3"/>
      <c r="O175" s="3"/>
      <c r="P175" s="3"/>
      <c r="Q175" s="3"/>
      <c r="R175" s="3"/>
      <c r="S175" s="3"/>
    </row>
    <row r="176" spans="1:19">
      <c r="A176" s="24"/>
      <c r="B176" s="24"/>
      <c r="C176" s="24"/>
      <c r="D176" s="24"/>
      <c r="E176" s="24"/>
      <c r="F176" s="24"/>
      <c r="G176" s="24"/>
      <c r="H176" s="3"/>
      <c r="I176" s="24"/>
      <c r="J176" s="3"/>
      <c r="K176" s="24"/>
      <c r="L176" s="3"/>
      <c r="M176" s="3"/>
      <c r="N176" s="3"/>
      <c r="O176" s="3"/>
      <c r="P176" s="3"/>
      <c r="Q176" s="3"/>
      <c r="R176" s="3"/>
      <c r="S176" s="3"/>
    </row>
    <row r="177" spans="1:19">
      <c r="A177" s="24"/>
      <c r="B177" s="24"/>
      <c r="C177" s="24"/>
      <c r="D177" s="24"/>
      <c r="E177" s="24"/>
      <c r="F177" s="24"/>
      <c r="G177" s="24"/>
      <c r="H177" s="3"/>
      <c r="I177" s="24"/>
      <c r="J177" s="3"/>
      <c r="K177" s="24"/>
      <c r="L177" s="3"/>
      <c r="M177" s="3"/>
      <c r="N177" s="3"/>
      <c r="O177" s="3"/>
      <c r="P177" s="3"/>
      <c r="Q177" s="3"/>
      <c r="R177" s="3"/>
      <c r="S177" s="3"/>
    </row>
    <row r="178" spans="1:19">
      <c r="A178" s="24"/>
      <c r="B178" s="24"/>
      <c r="C178" s="24"/>
      <c r="D178" s="24"/>
      <c r="E178" s="24"/>
      <c r="F178" s="24"/>
      <c r="G178" s="24"/>
      <c r="H178" s="3"/>
      <c r="I178" s="24"/>
      <c r="J178" s="3"/>
      <c r="K178" s="24"/>
      <c r="L178" s="3"/>
      <c r="M178" s="3"/>
      <c r="N178" s="3"/>
      <c r="O178" s="3"/>
      <c r="P178" s="3"/>
      <c r="Q178" s="3"/>
      <c r="R178" s="3"/>
      <c r="S178" s="3"/>
    </row>
    <row r="179" spans="1:19">
      <c r="A179" s="24"/>
      <c r="B179" s="24"/>
      <c r="C179" s="24"/>
      <c r="D179" s="24"/>
      <c r="E179" s="24"/>
      <c r="F179" s="24"/>
      <c r="G179" s="24"/>
      <c r="H179" s="3"/>
      <c r="I179" s="24"/>
      <c r="J179" s="3"/>
      <c r="K179" s="24"/>
      <c r="L179" s="3"/>
      <c r="M179" s="3"/>
      <c r="N179" s="3"/>
      <c r="O179" s="3"/>
      <c r="P179" s="3"/>
      <c r="Q179" s="3"/>
      <c r="R179" s="3"/>
      <c r="S179" s="3"/>
    </row>
    <row r="180" spans="1:19">
      <c r="A180" s="24"/>
      <c r="B180" s="24"/>
      <c r="C180" s="24"/>
      <c r="D180" s="24"/>
      <c r="E180" s="24"/>
      <c r="F180" s="24"/>
      <c r="G180" s="24"/>
      <c r="H180" s="3"/>
      <c r="I180" s="24"/>
      <c r="J180" s="3"/>
      <c r="K180" s="24"/>
      <c r="L180" s="3"/>
      <c r="M180" s="3"/>
      <c r="N180" s="3"/>
      <c r="O180" s="3"/>
      <c r="P180" s="3"/>
      <c r="Q180" s="3"/>
      <c r="R180" s="3"/>
      <c r="S180" s="3"/>
    </row>
    <row r="181" spans="1:19">
      <c r="A181" s="24"/>
      <c r="B181" s="24"/>
      <c r="C181" s="24"/>
      <c r="D181" s="24"/>
      <c r="E181" s="24"/>
      <c r="F181" s="24"/>
      <c r="G181" s="24"/>
      <c r="H181" s="3"/>
      <c r="I181" s="24"/>
      <c r="J181" s="3"/>
      <c r="K181" s="24"/>
      <c r="L181" s="3"/>
      <c r="M181" s="3"/>
      <c r="N181" s="3"/>
      <c r="O181" s="3"/>
      <c r="P181" s="3"/>
      <c r="Q181" s="3"/>
      <c r="R181" s="3"/>
      <c r="S181" s="3"/>
    </row>
    <row r="182" spans="1:19">
      <c r="A182" s="24"/>
      <c r="B182" s="24"/>
      <c r="C182" s="24"/>
      <c r="D182" s="24"/>
      <c r="E182" s="24"/>
      <c r="F182" s="24"/>
      <c r="G182" s="24"/>
      <c r="H182" s="3"/>
      <c r="I182" s="24"/>
      <c r="J182" s="3"/>
      <c r="K182" s="24"/>
      <c r="L182" s="3"/>
      <c r="M182" s="3"/>
      <c r="N182" s="3"/>
      <c r="O182" s="3"/>
      <c r="P182" s="3"/>
      <c r="Q182" s="3"/>
      <c r="R182" s="3"/>
      <c r="S182" s="3"/>
    </row>
    <row r="183" spans="1:19">
      <c r="A183" s="24"/>
      <c r="B183" s="24"/>
      <c r="C183" s="24"/>
      <c r="D183" s="24"/>
      <c r="E183" s="24"/>
      <c r="F183" s="24"/>
      <c r="G183" s="24"/>
      <c r="H183" s="3"/>
      <c r="I183" s="24"/>
      <c r="J183" s="3"/>
      <c r="K183" s="24"/>
      <c r="L183" s="3"/>
      <c r="M183" s="3"/>
      <c r="N183" s="3"/>
      <c r="O183" s="3"/>
      <c r="P183" s="3"/>
      <c r="Q183" s="3"/>
      <c r="R183" s="3"/>
      <c r="S183" s="3"/>
    </row>
    <row r="184" spans="1:19">
      <c r="A184" s="24"/>
      <c r="B184" s="24"/>
      <c r="C184" s="24"/>
      <c r="D184" s="24"/>
      <c r="E184" s="24"/>
      <c r="F184" s="24"/>
      <c r="G184" s="24"/>
      <c r="H184" s="3"/>
      <c r="I184" s="24"/>
      <c r="J184" s="3"/>
      <c r="K184" s="24"/>
      <c r="L184" s="3"/>
      <c r="M184" s="3"/>
      <c r="N184" s="3"/>
      <c r="O184" s="3"/>
      <c r="P184" s="3"/>
      <c r="Q184" s="3"/>
      <c r="R184" s="3"/>
      <c r="S184" s="3"/>
    </row>
    <row r="185" spans="1:19">
      <c r="A185" s="24"/>
      <c r="B185" s="24"/>
      <c r="C185" s="24"/>
      <c r="D185" s="24"/>
      <c r="E185" s="24"/>
      <c r="F185" s="24"/>
      <c r="G185" s="24"/>
      <c r="H185" s="3"/>
      <c r="I185" s="24"/>
      <c r="J185" s="3"/>
      <c r="K185" s="24"/>
      <c r="L185" s="3"/>
      <c r="M185" s="3"/>
      <c r="N185" s="3"/>
      <c r="O185" s="3"/>
      <c r="P185" s="3"/>
      <c r="Q185" s="3"/>
      <c r="R185" s="3"/>
      <c r="S185" s="3"/>
    </row>
    <row r="186" spans="1:19">
      <c r="A186" s="24"/>
      <c r="B186" s="24"/>
      <c r="C186" s="24"/>
      <c r="D186" s="24"/>
      <c r="E186" s="24"/>
      <c r="F186" s="24"/>
      <c r="G186" s="24"/>
      <c r="H186" s="3"/>
      <c r="I186" s="24"/>
      <c r="J186" s="3"/>
      <c r="K186" s="24"/>
      <c r="L186" s="3"/>
      <c r="M186" s="3"/>
      <c r="N186" s="3"/>
      <c r="O186" s="3"/>
      <c r="P186" s="3"/>
      <c r="Q186" s="3"/>
      <c r="R186" s="3"/>
      <c r="S186" s="3"/>
    </row>
    <row r="187" spans="1:19">
      <c r="A187" s="24"/>
      <c r="B187" s="24"/>
      <c r="C187" s="24"/>
      <c r="D187" s="24"/>
      <c r="E187" s="24"/>
      <c r="F187" s="24"/>
      <c r="G187" s="24"/>
      <c r="H187" s="3"/>
      <c r="I187" s="24"/>
      <c r="J187" s="3"/>
      <c r="K187" s="24"/>
      <c r="L187" s="3"/>
      <c r="M187" s="3"/>
      <c r="N187" s="3"/>
      <c r="O187" s="3"/>
      <c r="P187" s="3"/>
      <c r="Q187" s="3"/>
      <c r="R187" s="3"/>
      <c r="S187" s="3"/>
    </row>
    <row r="188" spans="1:19">
      <c r="A188" s="24"/>
      <c r="B188" s="24"/>
      <c r="C188" s="24"/>
      <c r="D188" s="24"/>
      <c r="E188" s="24"/>
      <c r="F188" s="24"/>
      <c r="G188" s="24"/>
      <c r="H188" s="3"/>
      <c r="I188" s="24"/>
      <c r="J188" s="3"/>
      <c r="K188" s="24"/>
      <c r="L188" s="3"/>
      <c r="M188" s="3"/>
      <c r="N188" s="3"/>
      <c r="O188" s="3"/>
      <c r="P188" s="3"/>
      <c r="Q188" s="3"/>
      <c r="R188" s="3"/>
      <c r="S188" s="3"/>
    </row>
    <row r="189" spans="1:19">
      <c r="A189" s="24"/>
      <c r="B189" s="24"/>
      <c r="C189" s="24"/>
      <c r="D189" s="24"/>
      <c r="E189" s="24"/>
      <c r="F189" s="24"/>
      <c r="G189" s="24"/>
      <c r="H189" s="3"/>
      <c r="I189" s="24"/>
      <c r="J189" s="3"/>
      <c r="K189" s="24"/>
      <c r="L189" s="3"/>
      <c r="M189" s="3"/>
      <c r="N189" s="3"/>
      <c r="O189" s="3"/>
      <c r="P189" s="3"/>
      <c r="Q189" s="3"/>
      <c r="R189" s="3"/>
      <c r="S189" s="3"/>
    </row>
    <row r="190" spans="1:19">
      <c r="A190" s="24"/>
      <c r="B190" s="24"/>
      <c r="C190" s="24"/>
      <c r="D190" s="24"/>
      <c r="E190" s="24"/>
      <c r="F190" s="24"/>
      <c r="G190" s="24"/>
      <c r="H190" s="3"/>
      <c r="I190" s="24"/>
      <c r="J190" s="3"/>
      <c r="K190" s="24"/>
      <c r="L190" s="3"/>
      <c r="M190" s="3"/>
      <c r="N190" s="3"/>
      <c r="O190" s="3"/>
      <c r="P190" s="3"/>
      <c r="Q190" s="3"/>
      <c r="R190" s="3"/>
      <c r="S190" s="3"/>
    </row>
    <row r="191" spans="1:19">
      <c r="A191" s="24"/>
      <c r="B191" s="24"/>
      <c r="C191" s="24"/>
      <c r="D191" s="24"/>
      <c r="E191" s="24"/>
      <c r="F191" s="24"/>
      <c r="G191" s="24"/>
      <c r="H191" s="3"/>
      <c r="I191" s="24"/>
      <c r="J191" s="3"/>
      <c r="K191" s="24"/>
      <c r="L191" s="3"/>
      <c r="M191" s="3"/>
      <c r="N191" s="3"/>
      <c r="O191" s="3"/>
      <c r="P191" s="3"/>
      <c r="Q191" s="3"/>
      <c r="R191" s="3"/>
      <c r="S191" s="3"/>
    </row>
    <row r="192" spans="1:19">
      <c r="A192" s="24"/>
      <c r="B192" s="24"/>
      <c r="C192" s="24"/>
      <c r="D192" s="24"/>
      <c r="E192" s="24"/>
      <c r="F192" s="24"/>
      <c r="G192" s="24"/>
      <c r="H192" s="3"/>
      <c r="I192" s="24"/>
      <c r="J192" s="3"/>
      <c r="K192" s="24"/>
      <c r="L192" s="3"/>
      <c r="M192" s="3"/>
      <c r="N192" s="3"/>
      <c r="O192" s="3"/>
      <c r="P192" s="3"/>
      <c r="Q192" s="3"/>
      <c r="R192" s="3"/>
      <c r="S192" s="3"/>
    </row>
    <row r="193" spans="1:19">
      <c r="A193" s="24"/>
      <c r="B193" s="24"/>
      <c r="C193" s="24"/>
      <c r="D193" s="24"/>
      <c r="E193" s="24"/>
      <c r="F193" s="24"/>
      <c r="G193" s="24"/>
      <c r="H193" s="3"/>
      <c r="I193" s="24"/>
      <c r="J193" s="3"/>
      <c r="K193" s="24"/>
      <c r="L193" s="3"/>
      <c r="M193" s="3"/>
      <c r="N193" s="3"/>
      <c r="O193" s="3"/>
      <c r="P193" s="3"/>
      <c r="Q193" s="3"/>
      <c r="R193" s="3"/>
      <c r="S193" s="3"/>
    </row>
    <row r="194" spans="1:19">
      <c r="A194" s="24"/>
      <c r="B194" s="24"/>
      <c r="C194" s="24"/>
      <c r="D194" s="24"/>
      <c r="E194" s="24"/>
      <c r="F194" s="24"/>
      <c r="G194" s="24"/>
      <c r="H194" s="3"/>
      <c r="I194" s="24"/>
      <c r="J194" s="3"/>
      <c r="K194" s="24"/>
      <c r="L194" s="3"/>
      <c r="M194" s="3"/>
      <c r="N194" s="3"/>
      <c r="O194" s="3"/>
      <c r="P194" s="3"/>
      <c r="Q194" s="3"/>
      <c r="R194" s="3"/>
      <c r="S194" s="3"/>
    </row>
    <row r="195" spans="1:19">
      <c r="A195" s="24"/>
      <c r="B195" s="24"/>
      <c r="C195" s="24"/>
      <c r="D195" s="24"/>
      <c r="E195" s="24"/>
      <c r="F195" s="24"/>
      <c r="G195" s="24"/>
      <c r="H195" s="3"/>
      <c r="I195" s="24"/>
      <c r="J195" s="3"/>
      <c r="K195" s="24"/>
      <c r="L195" s="3"/>
      <c r="M195" s="3"/>
      <c r="N195" s="3"/>
      <c r="O195" s="3"/>
      <c r="P195" s="3"/>
      <c r="Q195" s="3"/>
      <c r="R195" s="3"/>
      <c r="S195" s="3"/>
    </row>
    <row r="196" spans="1:19">
      <c r="A196" s="24"/>
      <c r="B196" s="24"/>
      <c r="C196" s="24"/>
      <c r="D196" s="24"/>
      <c r="E196" s="24"/>
      <c r="F196" s="24"/>
      <c r="G196" s="24"/>
      <c r="H196" s="3"/>
      <c r="I196" s="24"/>
      <c r="J196" s="3"/>
      <c r="K196" s="24"/>
      <c r="L196" s="3"/>
      <c r="M196" s="3"/>
      <c r="N196" s="3"/>
      <c r="O196" s="3"/>
      <c r="P196" s="3"/>
      <c r="Q196" s="3"/>
      <c r="R196" s="3"/>
      <c r="S196" s="3"/>
    </row>
    <row r="197" spans="1:19">
      <c r="A197" s="24"/>
      <c r="B197" s="24"/>
      <c r="C197" s="24"/>
      <c r="D197" s="24"/>
      <c r="E197" s="24"/>
      <c r="F197" s="24"/>
      <c r="G197" s="24"/>
      <c r="H197" s="3"/>
      <c r="I197" s="24"/>
      <c r="J197" s="3"/>
      <c r="K197" s="24"/>
      <c r="L197" s="3"/>
      <c r="M197" s="3"/>
      <c r="N197" s="3"/>
      <c r="O197" s="3"/>
      <c r="P197" s="3"/>
      <c r="Q197" s="3"/>
      <c r="R197" s="3"/>
      <c r="S197" s="3"/>
    </row>
    <row r="198" spans="1:19">
      <c r="A198" s="24"/>
      <c r="B198" s="24"/>
      <c r="C198" s="24"/>
      <c r="D198" s="24"/>
      <c r="E198" s="24"/>
      <c r="F198" s="24"/>
      <c r="G198" s="24"/>
      <c r="H198" s="3"/>
      <c r="I198" s="24"/>
      <c r="J198" s="3"/>
      <c r="K198" s="24"/>
      <c r="L198" s="3"/>
      <c r="M198" s="3"/>
      <c r="N198" s="3"/>
      <c r="O198" s="3"/>
      <c r="P198" s="3"/>
      <c r="Q198" s="3"/>
      <c r="R198" s="3"/>
      <c r="S198" s="3"/>
    </row>
    <row r="199" spans="1:19">
      <c r="A199" s="24"/>
      <c r="B199" s="24"/>
      <c r="C199" s="24"/>
      <c r="D199" s="24"/>
      <c r="E199" s="24"/>
      <c r="F199" s="24"/>
      <c r="G199" s="24"/>
      <c r="H199" s="3"/>
      <c r="I199" s="24"/>
      <c r="J199" s="3"/>
      <c r="K199" s="24"/>
      <c r="L199" s="3"/>
      <c r="M199" s="3"/>
      <c r="N199" s="3"/>
      <c r="O199" s="3"/>
      <c r="P199" s="3"/>
      <c r="Q199" s="3"/>
      <c r="R199" s="3"/>
      <c r="S199" s="3"/>
    </row>
    <row r="200" spans="1:19">
      <c r="A200" s="24"/>
      <c r="B200" s="24"/>
      <c r="C200" s="24"/>
      <c r="D200" s="24"/>
      <c r="E200" s="24"/>
      <c r="F200" s="24"/>
      <c r="G200" s="24"/>
      <c r="H200" s="3"/>
      <c r="I200" s="24"/>
      <c r="J200" s="3"/>
      <c r="K200" s="24"/>
      <c r="L200" s="3"/>
      <c r="M200" s="3"/>
      <c r="N200" s="3"/>
      <c r="O200" s="3"/>
      <c r="P200" s="3"/>
      <c r="Q200" s="3"/>
      <c r="R200" s="3"/>
      <c r="S200" s="3"/>
    </row>
    <row r="201" spans="1:19">
      <c r="A201" s="24"/>
      <c r="B201" s="24"/>
      <c r="C201" s="24"/>
      <c r="D201" s="24"/>
      <c r="E201" s="24"/>
      <c r="F201" s="24"/>
      <c r="G201" s="24"/>
      <c r="H201" s="3"/>
      <c r="I201" s="24"/>
      <c r="J201" s="3"/>
      <c r="K201" s="24"/>
      <c r="L201" s="3"/>
      <c r="M201" s="3"/>
      <c r="N201" s="3"/>
      <c r="O201" s="3"/>
      <c r="P201" s="3"/>
      <c r="Q201" s="3"/>
      <c r="R201" s="3"/>
      <c r="S201" s="3"/>
    </row>
    <row r="202" spans="1:19">
      <c r="A202" s="24"/>
      <c r="B202" s="24"/>
      <c r="C202" s="24"/>
      <c r="D202" s="24"/>
      <c r="E202" s="24"/>
      <c r="F202" s="24"/>
      <c r="G202" s="24"/>
      <c r="H202" s="3"/>
      <c r="I202" s="24"/>
      <c r="J202" s="3"/>
      <c r="K202" s="24"/>
      <c r="L202" s="3"/>
      <c r="M202" s="3"/>
      <c r="N202" s="3"/>
      <c r="O202" s="3"/>
      <c r="P202" s="3"/>
      <c r="Q202" s="3"/>
      <c r="R202" s="3"/>
      <c r="S202" s="3"/>
    </row>
    <row r="203" spans="1:19">
      <c r="A203" s="24"/>
      <c r="B203" s="24"/>
      <c r="C203" s="24"/>
      <c r="D203" s="24"/>
      <c r="E203" s="24"/>
      <c r="F203" s="24"/>
      <c r="G203" s="24"/>
      <c r="H203" s="3"/>
      <c r="I203" s="24"/>
      <c r="J203" s="3"/>
      <c r="K203" s="24"/>
      <c r="L203" s="3"/>
      <c r="M203" s="3"/>
      <c r="N203" s="3"/>
      <c r="O203" s="3"/>
      <c r="P203" s="3"/>
      <c r="Q203" s="3"/>
      <c r="R203" s="3"/>
      <c r="S203" s="3"/>
    </row>
    <row r="204" spans="1:19">
      <c r="A204" s="24"/>
      <c r="B204" s="24"/>
      <c r="C204" s="24"/>
      <c r="D204" s="24"/>
      <c r="E204" s="24"/>
      <c r="F204" s="24"/>
      <c r="G204" s="24"/>
      <c r="H204" s="3"/>
      <c r="I204" s="24"/>
      <c r="J204" s="3"/>
      <c r="K204" s="24"/>
      <c r="L204" s="3"/>
      <c r="M204" s="3"/>
      <c r="N204" s="3"/>
      <c r="O204" s="3"/>
      <c r="P204" s="3"/>
      <c r="Q204" s="3"/>
      <c r="R204" s="3"/>
      <c r="S204" s="3"/>
    </row>
    <row r="205" spans="1:19">
      <c r="A205" s="24"/>
      <c r="B205" s="24"/>
      <c r="C205" s="24"/>
      <c r="D205" s="24"/>
      <c r="E205" s="24"/>
      <c r="F205" s="24"/>
      <c r="G205" s="24"/>
      <c r="H205" s="3"/>
      <c r="I205" s="24"/>
      <c r="J205" s="3"/>
      <c r="K205" s="24"/>
      <c r="L205" s="3"/>
      <c r="M205" s="3"/>
      <c r="N205" s="3"/>
      <c r="O205" s="3"/>
      <c r="P205" s="3"/>
      <c r="Q205" s="3"/>
      <c r="R205" s="3"/>
      <c r="S205" s="3"/>
    </row>
    <row r="206" spans="1:19">
      <c r="A206" s="24"/>
      <c r="B206" s="24"/>
      <c r="C206" s="24"/>
      <c r="D206" s="24"/>
      <c r="E206" s="24"/>
      <c r="F206" s="24"/>
      <c r="G206" s="24"/>
      <c r="H206" s="3"/>
      <c r="I206" s="24"/>
      <c r="J206" s="3"/>
      <c r="K206" s="24"/>
      <c r="L206" s="3"/>
      <c r="M206" s="3"/>
      <c r="N206" s="3"/>
      <c r="O206" s="3"/>
      <c r="P206" s="3"/>
      <c r="Q206" s="3"/>
      <c r="R206" s="3"/>
      <c r="S206" s="3"/>
    </row>
    <row r="207" spans="1:19">
      <c r="A207" s="24"/>
      <c r="B207" s="24"/>
      <c r="C207" s="24"/>
      <c r="D207" s="24"/>
      <c r="E207" s="24"/>
      <c r="F207" s="24"/>
      <c r="G207" s="24"/>
      <c r="H207" s="3"/>
      <c r="I207" s="24"/>
      <c r="J207" s="3"/>
      <c r="K207" s="24"/>
      <c r="L207" s="3"/>
      <c r="M207" s="3"/>
      <c r="N207" s="3"/>
      <c r="O207" s="3"/>
      <c r="P207" s="3"/>
      <c r="Q207" s="3"/>
      <c r="R207" s="3"/>
      <c r="S207" s="3"/>
    </row>
    <row r="208" spans="1:19">
      <c r="A208" s="24"/>
      <c r="B208" s="24"/>
      <c r="C208" s="24"/>
      <c r="D208" s="24"/>
      <c r="E208" s="24"/>
      <c r="F208" s="24"/>
      <c r="G208" s="24"/>
      <c r="H208" s="3"/>
      <c r="I208" s="24"/>
      <c r="J208" s="3"/>
      <c r="K208" s="24"/>
      <c r="L208" s="3"/>
      <c r="M208" s="3"/>
      <c r="N208" s="3"/>
      <c r="O208" s="3"/>
      <c r="P208" s="3"/>
      <c r="Q208" s="3"/>
      <c r="R208" s="3"/>
      <c r="S208" s="3"/>
    </row>
    <row r="209" spans="1:19">
      <c r="A209" s="24"/>
      <c r="B209" s="24"/>
      <c r="C209" s="24"/>
      <c r="D209" s="24"/>
      <c r="E209" s="24"/>
      <c r="F209" s="24"/>
      <c r="G209" s="24"/>
      <c r="H209" s="3"/>
      <c r="I209" s="24"/>
      <c r="J209" s="3"/>
      <c r="K209" s="24"/>
      <c r="L209" s="3"/>
      <c r="M209" s="3"/>
      <c r="N209" s="3"/>
      <c r="O209" s="3"/>
      <c r="P209" s="3"/>
      <c r="Q209" s="3"/>
      <c r="R209" s="3"/>
      <c r="S209" s="3"/>
    </row>
    <row r="210" spans="1:19">
      <c r="A210" s="24"/>
      <c r="B210" s="24"/>
      <c r="C210" s="24"/>
      <c r="D210" s="24"/>
      <c r="E210" s="24"/>
      <c r="F210" s="24"/>
      <c r="G210" s="24"/>
      <c r="H210" s="3"/>
      <c r="I210" s="24"/>
      <c r="J210" s="3"/>
      <c r="K210" s="24"/>
      <c r="L210" s="3"/>
      <c r="M210" s="3"/>
      <c r="N210" s="3"/>
      <c r="O210" s="3"/>
      <c r="P210" s="3"/>
      <c r="Q210" s="3"/>
      <c r="R210" s="3"/>
      <c r="S210" s="3"/>
    </row>
    <row r="211" spans="1:19">
      <c r="A211" s="24"/>
      <c r="B211" s="24"/>
      <c r="C211" s="24"/>
      <c r="D211" s="24"/>
      <c r="E211" s="24"/>
      <c r="F211" s="24"/>
      <c r="G211" s="24"/>
      <c r="H211" s="3"/>
      <c r="I211" s="24"/>
      <c r="J211" s="3"/>
      <c r="K211" s="24"/>
      <c r="L211" s="3"/>
      <c r="M211" s="3"/>
      <c r="N211" s="3"/>
      <c r="O211" s="3"/>
      <c r="P211" s="3"/>
      <c r="Q211" s="3"/>
      <c r="R211" s="3"/>
      <c r="S211" s="3"/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246"/>
  <sheetViews>
    <sheetView zoomScale="115" zoomScaleNormal="115" workbookViewId="0">
      <selection activeCell="C15" sqref="C15"/>
    </sheetView>
  </sheetViews>
  <sheetFormatPr defaultColWidth="9" defaultRowHeight="13.5"/>
  <cols>
    <col min="1" max="6" width="27" customWidth="1"/>
  </cols>
  <sheetData>
    <row r="1" spans="1:26">
      <c r="A1" s="45"/>
      <c r="B1" s="45"/>
      <c r="C1" s="45"/>
      <c r="D1" s="45"/>
      <c r="E1" s="45"/>
      <c r="F1" s="45"/>
      <c r="G1" s="45"/>
      <c r="H1" s="45"/>
      <c r="I1" s="45"/>
      <c r="J1" s="45"/>
      <c r="K1" s="45"/>
      <c r="L1" s="45"/>
      <c r="M1" s="45"/>
      <c r="N1" s="45"/>
      <c r="O1" s="45"/>
      <c r="P1" s="45"/>
      <c r="Q1" s="45"/>
      <c r="R1" s="45"/>
      <c r="S1" s="45"/>
      <c r="T1" s="45"/>
      <c r="U1" s="45"/>
      <c r="V1" s="45"/>
      <c r="W1" s="45"/>
      <c r="X1" s="45"/>
      <c r="Y1" s="45"/>
      <c r="Z1" s="45"/>
    </row>
    <row r="2" spans="1:26">
      <c r="A2" s="46" t="s">
        <v>2258</v>
      </c>
      <c r="B2" s="46" t="s">
        <v>2259</v>
      </c>
      <c r="C2" s="46" t="s">
        <v>2260</v>
      </c>
      <c r="D2" s="46" t="s">
        <v>2261</v>
      </c>
      <c r="E2" s="46" t="s">
        <v>2262</v>
      </c>
      <c r="F2" s="46" t="s">
        <v>2263</v>
      </c>
      <c r="G2" s="45"/>
      <c r="H2" s="45"/>
      <c r="I2" s="45"/>
      <c r="J2" s="45"/>
      <c r="K2" s="45"/>
      <c r="L2" s="45"/>
      <c r="M2" s="45"/>
      <c r="N2" s="45"/>
      <c r="O2" s="45"/>
      <c r="P2" s="45"/>
      <c r="Q2" s="45"/>
      <c r="R2" s="45"/>
      <c r="S2" s="45"/>
      <c r="T2" s="45"/>
      <c r="U2" s="45"/>
      <c r="V2" s="45"/>
      <c r="W2" s="45"/>
      <c r="X2" s="45"/>
      <c r="Y2" s="45"/>
      <c r="Z2" s="45"/>
    </row>
    <row r="3" spans="1:26">
      <c r="A3" s="45"/>
      <c r="B3" s="45"/>
      <c r="C3" s="45"/>
      <c r="D3" s="45"/>
      <c r="E3" s="45"/>
      <c r="F3" s="45"/>
      <c r="G3" s="45"/>
      <c r="H3" s="45"/>
      <c r="I3" s="45"/>
      <c r="J3" s="45"/>
      <c r="K3" s="45"/>
      <c r="L3" s="45"/>
      <c r="M3" s="45"/>
      <c r="N3" s="45"/>
      <c r="O3" s="45"/>
      <c r="P3" s="45"/>
      <c r="Q3" s="45"/>
      <c r="R3" s="45"/>
      <c r="S3" s="45"/>
      <c r="T3" s="45"/>
      <c r="U3" s="45"/>
      <c r="V3" s="45"/>
      <c r="W3" s="45"/>
      <c r="X3" s="45"/>
      <c r="Y3" s="45"/>
      <c r="Z3" s="45"/>
    </row>
    <row r="4" spans="1:26">
      <c r="A4" s="45"/>
      <c r="B4" s="45"/>
      <c r="C4" s="45"/>
      <c r="D4" s="47"/>
      <c r="E4" s="3"/>
      <c r="F4" s="45"/>
      <c r="G4" s="45"/>
      <c r="H4" s="45"/>
      <c r="I4" s="45"/>
      <c r="J4" s="45"/>
      <c r="K4" s="45"/>
      <c r="L4" s="45"/>
      <c r="M4" s="45"/>
      <c r="N4" s="45"/>
      <c r="O4" s="45"/>
      <c r="P4" s="45"/>
      <c r="Q4" s="45"/>
      <c r="R4" s="45"/>
      <c r="S4" s="45"/>
      <c r="T4" s="45"/>
      <c r="U4" s="45"/>
      <c r="V4" s="45"/>
      <c r="W4" s="45"/>
      <c r="X4" s="45"/>
      <c r="Y4" s="45"/>
      <c r="Z4" s="45"/>
    </row>
    <row r="5" ht="36" spans="1:26">
      <c r="A5" s="48" t="s">
        <v>1765</v>
      </c>
      <c r="B5" s="46" t="s">
        <v>2264</v>
      </c>
      <c r="C5" s="46" t="s">
        <v>2265</v>
      </c>
      <c r="D5" s="46" t="s">
        <v>2266</v>
      </c>
      <c r="E5" s="46" t="s">
        <v>2267</v>
      </c>
      <c r="F5" s="23" t="s">
        <v>2268</v>
      </c>
      <c r="G5" s="45"/>
      <c r="H5" s="45"/>
      <c r="I5" s="45"/>
      <c r="J5" s="45"/>
      <c r="K5" s="45"/>
      <c r="L5" s="45"/>
      <c r="M5" s="45"/>
      <c r="N5" s="45"/>
      <c r="O5" s="45"/>
      <c r="P5" s="45"/>
      <c r="Q5" s="45"/>
      <c r="R5" s="45"/>
      <c r="S5" s="45"/>
      <c r="T5" s="45"/>
      <c r="U5" s="45"/>
      <c r="V5" s="45"/>
      <c r="W5" s="45"/>
      <c r="X5" s="45"/>
      <c r="Y5" s="45"/>
      <c r="Z5" s="45"/>
    </row>
    <row r="6" ht="24" spans="1:26">
      <c r="A6" s="49" t="s">
        <v>949</v>
      </c>
      <c r="B6" s="46" t="s">
        <v>2269</v>
      </c>
      <c r="C6" s="46" t="s">
        <v>2270</v>
      </c>
      <c r="D6" s="23" t="s">
        <v>2271</v>
      </c>
      <c r="E6" s="45"/>
      <c r="F6" s="24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</row>
    <row r="7" spans="1:26">
      <c r="A7" s="45"/>
      <c r="B7" s="45"/>
      <c r="C7" s="45"/>
      <c r="D7" s="45"/>
      <c r="E7" s="45"/>
      <c r="F7" s="45"/>
      <c r="G7" s="45"/>
      <c r="H7" s="45"/>
      <c r="I7" s="45"/>
      <c r="J7" s="45"/>
      <c r="K7" s="45"/>
      <c r="L7" s="45"/>
      <c r="M7" s="45"/>
      <c r="N7" s="45"/>
      <c r="O7" s="45"/>
      <c r="P7" s="45"/>
      <c r="Q7" s="45"/>
      <c r="R7" s="45"/>
      <c r="S7" s="45"/>
      <c r="T7" s="45"/>
      <c r="U7" s="45"/>
      <c r="V7" s="45"/>
      <c r="W7" s="45"/>
      <c r="X7" s="45"/>
      <c r="Y7" s="45"/>
      <c r="Z7" s="45"/>
    </row>
    <row r="8" ht="36" spans="1:26">
      <c r="A8" s="50" t="s">
        <v>959</v>
      </c>
      <c r="B8" s="46" t="s">
        <v>671</v>
      </c>
      <c r="C8" s="46" t="s">
        <v>2272</v>
      </c>
      <c r="D8" s="46" t="s">
        <v>2273</v>
      </c>
      <c r="E8" s="45"/>
      <c r="F8" s="23" t="s">
        <v>2274</v>
      </c>
      <c r="G8" s="45"/>
      <c r="H8" s="45"/>
      <c r="I8" s="45"/>
      <c r="J8" s="45"/>
      <c r="K8" s="45"/>
      <c r="L8" s="45"/>
      <c r="M8" s="45"/>
      <c r="N8" s="45"/>
      <c r="O8" s="45"/>
      <c r="P8" s="45"/>
      <c r="Q8" s="45"/>
      <c r="R8" s="45"/>
      <c r="S8" s="45"/>
      <c r="T8" s="45"/>
      <c r="U8" s="45"/>
      <c r="V8" s="45"/>
      <c r="W8" s="45"/>
      <c r="X8" s="45"/>
      <c r="Y8" s="45"/>
      <c r="Z8" s="45"/>
    </row>
    <row r="9" ht="24" spans="1:26">
      <c r="A9" s="48" t="s">
        <v>2275</v>
      </c>
      <c r="B9" s="46" t="s">
        <v>2276</v>
      </c>
      <c r="C9" s="45"/>
      <c r="D9" s="46" t="s">
        <v>2277</v>
      </c>
      <c r="E9" s="45"/>
      <c r="F9" s="45"/>
      <c r="G9" s="45"/>
      <c r="H9" s="45"/>
      <c r="I9" s="45"/>
      <c r="J9" s="45"/>
      <c r="K9" s="45"/>
      <c r="L9" s="45"/>
      <c r="M9" s="45"/>
      <c r="N9" s="45"/>
      <c r="O9" s="45"/>
      <c r="P9" s="45"/>
      <c r="Q9" s="45"/>
      <c r="R9" s="45"/>
      <c r="S9" s="45"/>
      <c r="T9" s="45"/>
      <c r="U9" s="45"/>
      <c r="V9" s="45"/>
      <c r="W9" s="45"/>
      <c r="X9" s="45"/>
      <c r="Y9" s="45"/>
      <c r="Z9" s="45"/>
    </row>
    <row r="10" spans="1:26">
      <c r="A10" s="45"/>
      <c r="B10" s="45"/>
      <c r="C10" s="45"/>
      <c r="D10" s="47"/>
      <c r="E10" s="45"/>
      <c r="F10" s="45"/>
      <c r="G10" s="45"/>
      <c r="H10" s="45"/>
      <c r="I10" s="45"/>
      <c r="J10" s="45"/>
      <c r="K10" s="45"/>
      <c r="L10" s="45"/>
      <c r="M10" s="45"/>
      <c r="N10" s="45"/>
      <c r="O10" s="45"/>
      <c r="P10" s="45"/>
      <c r="Q10" s="45"/>
      <c r="R10" s="45"/>
      <c r="S10" s="45"/>
      <c r="T10" s="45"/>
      <c r="U10" s="45"/>
      <c r="V10" s="45"/>
      <c r="W10" s="45"/>
      <c r="X10" s="45"/>
      <c r="Y10" s="45"/>
      <c r="Z10" s="45"/>
    </row>
    <row r="11" ht="60" spans="1:26">
      <c r="A11" s="50" t="s">
        <v>959</v>
      </c>
      <c r="B11" s="46" t="s">
        <v>692</v>
      </c>
      <c r="C11" s="46" t="s">
        <v>2278</v>
      </c>
      <c r="D11" s="46" t="s">
        <v>2279</v>
      </c>
      <c r="E11" s="23" t="s">
        <v>2280</v>
      </c>
      <c r="F11" s="23" t="s">
        <v>2281</v>
      </c>
      <c r="G11" s="45"/>
      <c r="H11" s="45"/>
      <c r="I11" s="45"/>
      <c r="J11" s="45"/>
      <c r="K11" s="45"/>
      <c r="L11" s="45"/>
      <c r="M11" s="45"/>
      <c r="N11" s="45"/>
      <c r="O11" s="45"/>
      <c r="P11" s="45"/>
      <c r="Q11" s="45"/>
      <c r="R11" s="45"/>
      <c r="S11" s="45"/>
      <c r="T11" s="45"/>
      <c r="U11" s="45"/>
      <c r="V11" s="45"/>
      <c r="W11" s="45"/>
      <c r="X11" s="45"/>
      <c r="Y11" s="45"/>
      <c r="Z11" s="45"/>
    </row>
    <row r="12" ht="36" spans="1:26">
      <c r="A12" s="49" t="s">
        <v>949</v>
      </c>
      <c r="B12" s="46" t="s">
        <v>2282</v>
      </c>
      <c r="C12" s="45"/>
      <c r="D12" s="51" t="s">
        <v>2283</v>
      </c>
      <c r="E12" s="24"/>
      <c r="F12" s="23" t="s">
        <v>2268</v>
      </c>
      <c r="G12" s="45"/>
      <c r="H12" s="45"/>
      <c r="I12" s="45"/>
      <c r="J12" s="45"/>
      <c r="K12" s="45"/>
      <c r="L12" s="45"/>
      <c r="M12" s="45"/>
      <c r="N12" s="45"/>
      <c r="O12" s="45"/>
      <c r="P12" s="45"/>
      <c r="Q12" s="45"/>
      <c r="R12" s="45"/>
      <c r="S12" s="45"/>
      <c r="T12" s="45"/>
      <c r="U12" s="45"/>
      <c r="V12" s="45"/>
      <c r="W12" s="45"/>
      <c r="X12" s="45"/>
      <c r="Y12" s="45"/>
      <c r="Z12" s="45"/>
    </row>
    <row r="13" spans="1:26">
      <c r="A13" s="3"/>
      <c r="B13" s="45"/>
      <c r="C13" s="45"/>
      <c r="D13" s="45"/>
      <c r="E13" s="45"/>
      <c r="F13" s="45"/>
      <c r="G13" s="45"/>
      <c r="H13" s="45"/>
      <c r="I13" s="45"/>
      <c r="J13" s="45"/>
      <c r="K13" s="45"/>
      <c r="L13" s="45"/>
      <c r="M13" s="45"/>
      <c r="N13" s="45"/>
      <c r="O13" s="45"/>
      <c r="P13" s="45"/>
      <c r="Q13" s="45"/>
      <c r="R13" s="45"/>
      <c r="S13" s="45"/>
      <c r="T13" s="45"/>
      <c r="U13" s="45"/>
      <c r="V13" s="45"/>
      <c r="W13" s="45"/>
      <c r="X13" s="45"/>
      <c r="Y13" s="45"/>
      <c r="Z13" s="45"/>
    </row>
    <row r="14" ht="96" spans="1:26">
      <c r="A14" s="52" t="s">
        <v>2284</v>
      </c>
      <c r="B14" s="46" t="s">
        <v>2285</v>
      </c>
      <c r="C14" s="46" t="s">
        <v>2286</v>
      </c>
      <c r="D14" s="46" t="s">
        <v>2287</v>
      </c>
      <c r="E14" s="46" t="s">
        <v>2288</v>
      </c>
      <c r="F14" s="45"/>
      <c r="G14" s="45"/>
      <c r="H14" s="45"/>
      <c r="I14" s="45"/>
      <c r="J14" s="45"/>
      <c r="K14" s="45"/>
      <c r="L14" s="45"/>
      <c r="M14" s="45"/>
      <c r="N14" s="45"/>
      <c r="O14" s="45"/>
      <c r="P14" s="45"/>
      <c r="Q14" s="45"/>
      <c r="R14" s="45"/>
      <c r="S14" s="45"/>
      <c r="T14" s="45"/>
      <c r="U14" s="45"/>
      <c r="V14" s="45"/>
      <c r="W14" s="45"/>
      <c r="X14" s="45"/>
      <c r="Y14" s="45"/>
      <c r="Z14" s="45"/>
    </row>
    <row r="15" ht="72" spans="1:26">
      <c r="A15" s="53" t="s">
        <v>980</v>
      </c>
      <c r="B15" s="46" t="s">
        <v>2289</v>
      </c>
      <c r="C15" s="46" t="s">
        <v>2290</v>
      </c>
      <c r="D15" s="23" t="s">
        <v>2291</v>
      </c>
      <c r="E15" s="46" t="s">
        <v>2292</v>
      </c>
      <c r="F15" s="45"/>
      <c r="G15" s="45"/>
      <c r="H15" s="45"/>
      <c r="I15" s="45"/>
      <c r="J15" s="45"/>
      <c r="K15" s="45"/>
      <c r="L15" s="45"/>
      <c r="M15" s="45"/>
      <c r="N15" s="45"/>
      <c r="O15" s="45"/>
      <c r="P15" s="45"/>
      <c r="Q15" s="45"/>
      <c r="R15" s="45"/>
      <c r="S15" s="45"/>
      <c r="T15" s="45"/>
      <c r="U15" s="45"/>
      <c r="V15" s="45"/>
      <c r="W15" s="45"/>
      <c r="X15" s="45"/>
      <c r="Y15" s="45"/>
      <c r="Z15" s="45"/>
    </row>
    <row r="16" ht="24" spans="1:26">
      <c r="A16" s="45"/>
      <c r="B16" s="45"/>
      <c r="C16" s="45"/>
      <c r="D16" s="46" t="s">
        <v>2293</v>
      </c>
      <c r="E16" s="45"/>
      <c r="F16" s="45"/>
      <c r="G16" s="45"/>
      <c r="H16" s="45"/>
      <c r="I16" s="45"/>
      <c r="J16" s="45"/>
      <c r="K16" s="45"/>
      <c r="L16" s="45"/>
      <c r="M16" s="45"/>
      <c r="N16" s="45"/>
      <c r="O16" s="45"/>
      <c r="P16" s="45"/>
      <c r="Q16" s="45"/>
      <c r="R16" s="45"/>
      <c r="S16" s="45"/>
      <c r="T16" s="45"/>
      <c r="U16" s="45"/>
      <c r="V16" s="45"/>
      <c r="W16" s="45"/>
      <c r="X16" s="45"/>
      <c r="Y16" s="45"/>
      <c r="Z16" s="45"/>
    </row>
    <row r="17" spans="1:26">
      <c r="A17" s="45"/>
      <c r="B17" s="45"/>
      <c r="C17" s="45"/>
      <c r="D17" s="3"/>
      <c r="E17" s="45"/>
      <c r="F17" s="45"/>
      <c r="G17" s="45"/>
      <c r="H17" s="45"/>
      <c r="I17" s="45"/>
      <c r="J17" s="45"/>
      <c r="K17" s="45"/>
      <c r="L17" s="45"/>
      <c r="M17" s="45"/>
      <c r="N17" s="45"/>
      <c r="O17" s="45"/>
      <c r="P17" s="45"/>
      <c r="Q17" s="45"/>
      <c r="R17" s="45"/>
      <c r="S17" s="45"/>
      <c r="T17" s="45"/>
      <c r="U17" s="45"/>
      <c r="V17" s="45"/>
      <c r="W17" s="45"/>
      <c r="X17" s="45"/>
      <c r="Y17" s="45"/>
      <c r="Z17" s="45"/>
    </row>
    <row r="18" ht="72" spans="1:26">
      <c r="A18" s="54" t="s">
        <v>649</v>
      </c>
      <c r="B18" s="46" t="s">
        <v>2294</v>
      </c>
      <c r="C18" s="46" t="s">
        <v>2295</v>
      </c>
      <c r="D18" s="46" t="s">
        <v>2296</v>
      </c>
      <c r="E18" s="46" t="s">
        <v>2297</v>
      </c>
      <c r="F18" s="45"/>
      <c r="G18" s="45"/>
      <c r="H18" s="45"/>
      <c r="I18" s="45"/>
      <c r="J18" s="45"/>
      <c r="K18" s="45"/>
      <c r="L18" s="45"/>
      <c r="M18" s="45"/>
      <c r="N18" s="45"/>
      <c r="O18" s="45"/>
      <c r="P18" s="45"/>
      <c r="Q18" s="45"/>
      <c r="R18" s="45"/>
      <c r="S18" s="45"/>
      <c r="T18" s="45"/>
      <c r="U18" s="45"/>
      <c r="V18" s="45"/>
      <c r="W18" s="45"/>
      <c r="X18" s="45"/>
      <c r="Y18" s="45"/>
      <c r="Z18" s="45"/>
    </row>
    <row r="19" ht="24" spans="1:26">
      <c r="A19" s="53" t="s">
        <v>980</v>
      </c>
      <c r="B19" s="46" t="s">
        <v>2298</v>
      </c>
      <c r="C19" s="46" t="s">
        <v>2299</v>
      </c>
      <c r="D19" s="46" t="s">
        <v>2300</v>
      </c>
      <c r="E19" s="45"/>
      <c r="F19" s="45"/>
      <c r="G19" s="45"/>
      <c r="H19" s="45"/>
      <c r="I19" s="45"/>
      <c r="J19" s="45"/>
      <c r="K19" s="45"/>
      <c r="L19" s="45"/>
      <c r="M19" s="45"/>
      <c r="N19" s="45"/>
      <c r="O19" s="45"/>
      <c r="P19" s="45"/>
      <c r="Q19" s="45"/>
      <c r="R19" s="45"/>
      <c r="S19" s="45"/>
      <c r="T19" s="45"/>
      <c r="U19" s="45"/>
      <c r="V19" s="45"/>
      <c r="W19" s="45"/>
      <c r="X19" s="45"/>
      <c r="Y19" s="45"/>
      <c r="Z19" s="45"/>
    </row>
    <row r="20" ht="36" spans="1:26">
      <c r="A20" s="45"/>
      <c r="B20" s="45"/>
      <c r="C20" s="45"/>
      <c r="D20" s="23" t="s">
        <v>2301</v>
      </c>
      <c r="E20" s="3"/>
      <c r="F20" s="45"/>
      <c r="G20" s="45"/>
      <c r="H20" s="45"/>
      <c r="I20" s="45"/>
      <c r="J20" s="45"/>
      <c r="K20" s="45"/>
      <c r="L20" s="45"/>
      <c r="M20" s="45"/>
      <c r="N20" s="45"/>
      <c r="O20" s="45"/>
      <c r="P20" s="45"/>
      <c r="Q20" s="45"/>
      <c r="R20" s="45"/>
      <c r="S20" s="45"/>
      <c r="T20" s="45"/>
      <c r="U20" s="45"/>
      <c r="V20" s="45"/>
      <c r="W20" s="45"/>
      <c r="X20" s="45"/>
      <c r="Y20" s="45"/>
      <c r="Z20" s="45"/>
    </row>
    <row r="21" spans="1:26">
      <c r="A21" s="3"/>
      <c r="B21" s="45"/>
      <c r="C21" s="45"/>
      <c r="D21" s="45"/>
      <c r="E21" s="45"/>
      <c r="F21" s="45"/>
      <c r="G21" s="45"/>
      <c r="H21" s="45"/>
      <c r="I21" s="45"/>
      <c r="J21" s="45"/>
      <c r="K21" s="45"/>
      <c r="L21" s="45"/>
      <c r="M21" s="45"/>
      <c r="N21" s="45"/>
      <c r="O21" s="45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45"/>
    </row>
    <row r="22" ht="72" spans="1:26">
      <c r="A22" s="54" t="s">
        <v>649</v>
      </c>
      <c r="B22" s="46" t="s">
        <v>731</v>
      </c>
      <c r="C22" s="46" t="s">
        <v>2302</v>
      </c>
      <c r="D22" s="46" t="s">
        <v>2303</v>
      </c>
      <c r="E22" s="46" t="s">
        <v>2304</v>
      </c>
      <c r="F22" s="45"/>
      <c r="G22" s="45"/>
      <c r="H22" s="45"/>
      <c r="I22" s="45"/>
      <c r="J22" s="45"/>
      <c r="K22" s="45"/>
      <c r="L22" s="45"/>
      <c r="M22" s="45"/>
      <c r="N22" s="45"/>
      <c r="O22" s="45"/>
      <c r="P22" s="45"/>
      <c r="Q22" s="45"/>
      <c r="R22" s="45"/>
      <c r="S22" s="45"/>
      <c r="T22" s="45"/>
      <c r="U22" s="45"/>
      <c r="V22" s="45"/>
      <c r="W22" s="45"/>
      <c r="X22" s="45"/>
      <c r="Y22" s="45"/>
      <c r="Z22" s="45"/>
    </row>
    <row r="23" ht="36" spans="1:26">
      <c r="A23" s="55" t="s">
        <v>1001</v>
      </c>
      <c r="B23" s="46" t="s">
        <v>2305</v>
      </c>
      <c r="C23" s="23" t="s">
        <v>2306</v>
      </c>
      <c r="D23" s="23" t="s">
        <v>2307</v>
      </c>
      <c r="E23" s="45"/>
      <c r="F23" s="45"/>
      <c r="G23" s="45"/>
      <c r="H23" s="45"/>
      <c r="I23" s="45"/>
      <c r="J23" s="45"/>
      <c r="K23" s="45"/>
      <c r="L23" s="45"/>
      <c r="M23" s="45"/>
      <c r="N23" s="45"/>
      <c r="O23" s="45"/>
      <c r="P23" s="45"/>
      <c r="Q23" s="45"/>
      <c r="R23" s="45"/>
      <c r="S23" s="45"/>
      <c r="T23" s="45"/>
      <c r="U23" s="45"/>
      <c r="V23" s="45"/>
      <c r="W23" s="45"/>
      <c r="X23" s="45"/>
      <c r="Y23" s="45"/>
      <c r="Z23" s="45"/>
    </row>
    <row r="24" ht="24" spans="1:26">
      <c r="A24" s="45"/>
      <c r="B24" s="45"/>
      <c r="C24" s="3"/>
      <c r="D24" s="46" t="s">
        <v>2308</v>
      </c>
      <c r="E24" s="45"/>
      <c r="F24" s="45"/>
      <c r="G24" s="45"/>
      <c r="H24" s="45"/>
      <c r="I24" s="45"/>
      <c r="J24" s="45"/>
      <c r="K24" s="45"/>
      <c r="L24" s="45"/>
      <c r="M24" s="45"/>
      <c r="N24" s="45"/>
      <c r="O24" s="45"/>
      <c r="P24" s="45"/>
      <c r="Q24" s="45"/>
      <c r="R24" s="45"/>
      <c r="S24" s="45"/>
      <c r="T24" s="45"/>
      <c r="U24" s="45"/>
      <c r="V24" s="45"/>
      <c r="W24" s="45"/>
      <c r="X24" s="45"/>
      <c r="Y24" s="45"/>
      <c r="Z24" s="45"/>
    </row>
    <row r="25" spans="1:26">
      <c r="A25" s="45"/>
      <c r="B25" s="45"/>
      <c r="C25" s="45"/>
      <c r="D25" s="45"/>
      <c r="E25" s="45"/>
      <c r="F25" s="45"/>
      <c r="G25" s="45"/>
      <c r="H25" s="45"/>
      <c r="I25" s="45"/>
      <c r="J25" s="45"/>
      <c r="K25" s="45"/>
      <c r="L25" s="45"/>
      <c r="M25" s="45"/>
      <c r="N25" s="45"/>
      <c r="O25" s="45"/>
      <c r="P25" s="45"/>
      <c r="Q25" s="45"/>
      <c r="R25" s="45"/>
      <c r="S25" s="45"/>
      <c r="T25" s="45"/>
      <c r="U25" s="45"/>
      <c r="V25" s="45"/>
      <c r="W25" s="45"/>
      <c r="X25" s="45"/>
      <c r="Y25" s="45"/>
      <c r="Z25" s="45"/>
    </row>
    <row r="26" ht="36" spans="1:26">
      <c r="A26" s="55" t="s">
        <v>1001</v>
      </c>
      <c r="B26" s="46" t="s">
        <v>746</v>
      </c>
      <c r="C26" s="46" t="s">
        <v>2309</v>
      </c>
      <c r="D26" s="46" t="s">
        <v>2310</v>
      </c>
      <c r="E26" s="45"/>
      <c r="F26" s="45"/>
      <c r="G26" s="45"/>
      <c r="H26" s="45"/>
      <c r="I26" s="45"/>
      <c r="J26" s="45"/>
      <c r="K26" s="45"/>
      <c r="L26" s="45"/>
      <c r="M26" s="45"/>
      <c r="N26" s="45"/>
      <c r="O26" s="45"/>
      <c r="P26" s="45"/>
      <c r="Q26" s="45"/>
      <c r="R26" s="45"/>
      <c r="S26" s="45"/>
      <c r="T26" s="45"/>
      <c r="U26" s="45"/>
      <c r="V26" s="45"/>
      <c r="W26" s="45"/>
      <c r="X26" s="45"/>
      <c r="Y26" s="45"/>
      <c r="Z26" s="45"/>
    </row>
    <row r="27" spans="1:26">
      <c r="A27" s="56" t="s">
        <v>835</v>
      </c>
      <c r="B27" s="46" t="s">
        <v>2311</v>
      </c>
      <c r="C27" s="45"/>
      <c r="D27" s="46" t="s">
        <v>2312</v>
      </c>
      <c r="E27" s="45"/>
      <c r="F27" s="45"/>
      <c r="G27" s="45"/>
      <c r="H27" s="45"/>
      <c r="I27" s="45"/>
      <c r="J27" s="45"/>
      <c r="K27" s="45"/>
      <c r="L27" s="45"/>
      <c r="M27" s="45"/>
      <c r="N27" s="45"/>
      <c r="O27" s="45"/>
      <c r="P27" s="45"/>
      <c r="Q27" s="45"/>
      <c r="R27" s="45"/>
      <c r="S27" s="45"/>
      <c r="T27" s="45"/>
      <c r="U27" s="45"/>
      <c r="V27" s="45"/>
      <c r="W27" s="45"/>
      <c r="X27" s="45"/>
      <c r="Y27" s="45"/>
      <c r="Z27" s="45"/>
    </row>
    <row r="28" ht="24" spans="1:26">
      <c r="A28" s="45"/>
      <c r="B28" s="45"/>
      <c r="C28" s="45"/>
      <c r="D28" s="46" t="s">
        <v>2313</v>
      </c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</row>
    <row r="29" spans="1:26">
      <c r="A29" s="45"/>
      <c r="B29" s="45"/>
      <c r="C29" s="45"/>
      <c r="D29" s="45"/>
      <c r="E29" s="45"/>
      <c r="F29" s="45"/>
      <c r="G29" s="45"/>
      <c r="H29" s="45"/>
      <c r="I29" s="45"/>
      <c r="J29" s="45"/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5"/>
      <c r="V29" s="45"/>
      <c r="W29" s="45"/>
      <c r="X29" s="45"/>
      <c r="Y29" s="45"/>
      <c r="Z29" s="45"/>
    </row>
    <row r="30" ht="48" spans="1:26">
      <c r="A30" s="57" t="s">
        <v>1120</v>
      </c>
      <c r="B30" s="46" t="s">
        <v>2314</v>
      </c>
      <c r="C30" s="46" t="s">
        <v>2315</v>
      </c>
      <c r="D30" s="51" t="s">
        <v>2316</v>
      </c>
      <c r="E30" s="45"/>
      <c r="F30" s="45"/>
      <c r="G30" s="45"/>
      <c r="H30" s="45"/>
      <c r="I30" s="45"/>
      <c r="J30" s="45"/>
      <c r="K30" s="45"/>
      <c r="L30" s="45"/>
      <c r="M30" s="45"/>
      <c r="N30" s="45"/>
      <c r="O30" s="45"/>
      <c r="P30" s="45"/>
      <c r="Q30" s="45"/>
      <c r="R30" s="45"/>
      <c r="S30" s="45"/>
      <c r="T30" s="45"/>
      <c r="U30" s="45"/>
      <c r="V30" s="45"/>
      <c r="W30" s="45"/>
      <c r="X30" s="45"/>
      <c r="Y30" s="45"/>
      <c r="Z30" s="45"/>
    </row>
    <row r="31" ht="24" spans="1:26">
      <c r="A31" s="56" t="s">
        <v>835</v>
      </c>
      <c r="B31" s="46" t="s">
        <v>2317</v>
      </c>
      <c r="C31" s="46" t="s">
        <v>2318</v>
      </c>
      <c r="D31" s="46" t="s">
        <v>2319</v>
      </c>
      <c r="E31" s="45"/>
      <c r="F31" s="45"/>
      <c r="G31" s="45"/>
      <c r="H31" s="45"/>
      <c r="I31" s="45"/>
      <c r="J31" s="45"/>
      <c r="K31" s="45"/>
      <c r="L31" s="45"/>
      <c r="M31" s="45"/>
      <c r="N31" s="45"/>
      <c r="O31" s="45"/>
      <c r="P31" s="45"/>
      <c r="Q31" s="45"/>
      <c r="R31" s="45"/>
      <c r="S31" s="45"/>
      <c r="T31" s="45"/>
      <c r="U31" s="45"/>
      <c r="V31" s="45"/>
      <c r="W31" s="45"/>
      <c r="X31" s="45"/>
      <c r="Y31" s="45"/>
      <c r="Z31" s="45"/>
    </row>
    <row r="32" spans="1:26">
      <c r="A32" s="45"/>
      <c r="B32" s="45"/>
      <c r="C32" s="45"/>
      <c r="D32" s="24"/>
      <c r="E32" s="45"/>
      <c r="F32" s="45"/>
      <c r="G32" s="45"/>
      <c r="H32" s="45"/>
      <c r="I32" s="45"/>
      <c r="J32" s="45"/>
      <c r="K32" s="45"/>
      <c r="L32" s="45"/>
      <c r="M32" s="45"/>
      <c r="N32" s="45"/>
      <c r="O32" s="45"/>
      <c r="P32" s="45"/>
      <c r="Q32" s="45"/>
      <c r="R32" s="45"/>
      <c r="S32" s="45"/>
      <c r="T32" s="45"/>
      <c r="U32" s="45"/>
      <c r="V32" s="45"/>
      <c r="W32" s="45"/>
      <c r="X32" s="45"/>
      <c r="Y32" s="45"/>
      <c r="Z32" s="45"/>
    </row>
    <row r="33" spans="1:26">
      <c r="A33" s="45"/>
      <c r="B33" s="45"/>
      <c r="C33" s="45"/>
      <c r="D33" s="24"/>
      <c r="E33" s="45"/>
      <c r="F33" s="45"/>
      <c r="G33" s="45"/>
      <c r="H33" s="45"/>
      <c r="I33" s="45"/>
      <c r="J33" s="45"/>
      <c r="K33" s="45"/>
      <c r="L33" s="45"/>
      <c r="M33" s="45"/>
      <c r="N33" s="45"/>
      <c r="O33" s="45"/>
      <c r="P33" s="45"/>
      <c r="Q33" s="45"/>
      <c r="R33" s="45"/>
      <c r="S33" s="45"/>
      <c r="T33" s="45"/>
      <c r="U33" s="45"/>
      <c r="V33" s="45"/>
      <c r="W33" s="45"/>
      <c r="X33" s="45"/>
      <c r="Y33" s="45"/>
      <c r="Z33" s="45"/>
    </row>
    <row r="34" ht="36" spans="1:26">
      <c r="A34" s="52" t="s">
        <v>2284</v>
      </c>
      <c r="B34" s="46" t="s">
        <v>2320</v>
      </c>
      <c r="C34" s="46" t="s">
        <v>2321</v>
      </c>
      <c r="D34" s="23" t="s">
        <v>2322</v>
      </c>
      <c r="E34" s="45"/>
      <c r="F34" s="45"/>
      <c r="G34" s="45"/>
      <c r="H34" s="45"/>
      <c r="I34" s="45"/>
      <c r="J34" s="45"/>
      <c r="K34" s="45"/>
      <c r="L34" s="45"/>
      <c r="M34" s="45"/>
      <c r="N34" s="45"/>
      <c r="O34" s="45"/>
      <c r="P34" s="45"/>
      <c r="Q34" s="45"/>
      <c r="R34" s="45"/>
      <c r="S34" s="45"/>
      <c r="T34" s="45"/>
      <c r="U34" s="45"/>
      <c r="V34" s="45"/>
      <c r="W34" s="45"/>
      <c r="X34" s="45"/>
      <c r="Y34" s="45"/>
      <c r="Z34" s="45"/>
    </row>
    <row r="35" spans="1:26">
      <c r="A35" s="57" t="s">
        <v>1120</v>
      </c>
      <c r="B35" s="45"/>
      <c r="C35" s="45"/>
      <c r="D35" s="24"/>
      <c r="E35" s="45"/>
      <c r="F35" s="45"/>
      <c r="G35" s="45"/>
      <c r="H35" s="45"/>
      <c r="I35" s="45"/>
      <c r="J35" s="45"/>
      <c r="K35" s="45"/>
      <c r="L35" s="45"/>
      <c r="M35" s="45"/>
      <c r="N35" s="45"/>
      <c r="O35" s="45"/>
      <c r="P35" s="45"/>
      <c r="Q35" s="45"/>
      <c r="R35" s="45"/>
      <c r="S35" s="45"/>
      <c r="T35" s="45"/>
      <c r="U35" s="45"/>
      <c r="V35" s="45"/>
      <c r="W35" s="45"/>
      <c r="X35" s="45"/>
      <c r="Y35" s="45"/>
      <c r="Z35" s="45"/>
    </row>
    <row r="36" spans="1:26">
      <c r="A36" s="45"/>
      <c r="B36" s="3"/>
      <c r="C36" s="3"/>
      <c r="D36" s="3"/>
      <c r="E36" s="45"/>
      <c r="F36" s="3"/>
      <c r="G36" s="45"/>
      <c r="H36" s="45"/>
      <c r="I36" s="45"/>
      <c r="J36" s="45"/>
      <c r="K36" s="45"/>
      <c r="L36" s="45"/>
      <c r="M36" s="45"/>
      <c r="N36" s="45"/>
      <c r="O36" s="45"/>
      <c r="P36" s="45"/>
      <c r="Q36" s="45"/>
      <c r="R36" s="45"/>
      <c r="S36" s="45"/>
      <c r="T36" s="45"/>
      <c r="U36" s="45"/>
      <c r="V36" s="45"/>
      <c r="W36" s="45"/>
      <c r="X36" s="45"/>
      <c r="Y36" s="45"/>
      <c r="Z36" s="45"/>
    </row>
    <row r="37" spans="1:26">
      <c r="A37" s="46" t="s">
        <v>2323</v>
      </c>
      <c r="B37" s="3"/>
      <c r="C37" s="3"/>
      <c r="D37" s="3"/>
      <c r="E37" s="45"/>
      <c r="F37" s="3"/>
      <c r="G37" s="45"/>
      <c r="H37" s="45"/>
      <c r="I37" s="45"/>
      <c r="J37" s="45"/>
      <c r="K37" s="45"/>
      <c r="L37" s="45"/>
      <c r="M37" s="45"/>
      <c r="N37" s="45"/>
      <c r="O37" s="45"/>
      <c r="P37" s="45"/>
      <c r="Q37" s="45"/>
      <c r="R37" s="45"/>
      <c r="S37" s="45"/>
      <c r="T37" s="45"/>
      <c r="U37" s="45"/>
      <c r="V37" s="45"/>
      <c r="W37" s="45"/>
      <c r="X37" s="45"/>
      <c r="Y37" s="45"/>
      <c r="Z37" s="45"/>
    </row>
    <row r="38" spans="1:26">
      <c r="A38" s="45"/>
      <c r="B38" s="45"/>
      <c r="C38" s="3"/>
      <c r="D38" s="3"/>
      <c r="E38" s="45"/>
      <c r="F38" s="45"/>
      <c r="G38" s="45"/>
      <c r="H38" s="45"/>
      <c r="I38" s="45"/>
      <c r="J38" s="45"/>
      <c r="K38" s="45"/>
      <c r="L38" s="45"/>
      <c r="M38" s="45"/>
      <c r="N38" s="45"/>
      <c r="O38" s="45"/>
      <c r="P38" s="45"/>
      <c r="Q38" s="45"/>
      <c r="R38" s="45"/>
      <c r="S38" s="45"/>
      <c r="T38" s="45"/>
      <c r="U38" s="45"/>
      <c r="V38" s="45"/>
      <c r="W38" s="45"/>
      <c r="X38" s="45"/>
      <c r="Y38" s="45"/>
      <c r="Z38" s="45"/>
    </row>
    <row r="39" spans="1:26">
      <c r="A39" s="45"/>
      <c r="B39" s="45"/>
      <c r="C39" s="45"/>
      <c r="D39" s="45"/>
      <c r="E39" s="45"/>
      <c r="F39" s="24"/>
      <c r="G39" s="45"/>
      <c r="H39" s="45"/>
      <c r="I39" s="45"/>
      <c r="J39" s="45"/>
      <c r="K39" s="45"/>
      <c r="L39" s="45"/>
      <c r="M39" s="45"/>
      <c r="N39" s="45"/>
      <c r="O39" s="45"/>
      <c r="P39" s="45"/>
      <c r="Q39" s="45"/>
      <c r="R39" s="45"/>
      <c r="S39" s="45"/>
      <c r="T39" s="45"/>
      <c r="U39" s="45"/>
      <c r="V39" s="45"/>
      <c r="W39" s="45"/>
      <c r="X39" s="45"/>
      <c r="Y39" s="45"/>
      <c r="Z39" s="45"/>
    </row>
    <row r="40" spans="1:26">
      <c r="A40" s="46" t="s">
        <v>2324</v>
      </c>
      <c r="B40" s="45"/>
      <c r="C40" s="45"/>
      <c r="D40" s="45"/>
      <c r="E40" s="45"/>
      <c r="F40" s="45"/>
      <c r="G40" s="45"/>
      <c r="H40" s="45"/>
      <c r="I40" s="45"/>
      <c r="J40" s="45"/>
      <c r="K40" s="45"/>
      <c r="L40" s="45"/>
      <c r="M40" s="45"/>
      <c r="N40" s="45"/>
      <c r="O40" s="45"/>
      <c r="P40" s="45"/>
      <c r="Q40" s="45"/>
      <c r="R40" s="45"/>
      <c r="S40" s="45"/>
      <c r="T40" s="45"/>
      <c r="U40" s="45"/>
      <c r="V40" s="45"/>
      <c r="W40" s="45"/>
      <c r="X40" s="45"/>
      <c r="Y40" s="45"/>
      <c r="Z40" s="45"/>
    </row>
    <row r="41" ht="60" spans="1:26">
      <c r="A41" s="58" t="s">
        <v>2325</v>
      </c>
      <c r="B41" s="46" t="s">
        <v>2326</v>
      </c>
      <c r="C41" s="46" t="s">
        <v>2327</v>
      </c>
      <c r="D41" s="23" t="s">
        <v>2328</v>
      </c>
      <c r="E41" s="46" t="s">
        <v>2329</v>
      </c>
      <c r="F41" s="46" t="s">
        <v>2330</v>
      </c>
      <c r="G41" s="45"/>
      <c r="H41" s="45"/>
      <c r="I41" s="45"/>
      <c r="J41" s="45"/>
      <c r="K41" s="45"/>
      <c r="L41" s="45"/>
      <c r="M41" s="45"/>
      <c r="N41" s="45"/>
      <c r="O41" s="45"/>
      <c r="P41" s="45"/>
      <c r="Q41" s="45"/>
      <c r="R41" s="45"/>
      <c r="S41" s="45"/>
      <c r="T41" s="45"/>
      <c r="U41" s="45"/>
      <c r="V41" s="45"/>
      <c r="W41" s="45"/>
      <c r="X41" s="45"/>
      <c r="Y41" s="45"/>
      <c r="Z41" s="45"/>
    </row>
    <row r="42" spans="1:26">
      <c r="A42" s="45"/>
      <c r="B42" s="46" t="s">
        <v>2331</v>
      </c>
      <c r="C42" s="45"/>
      <c r="D42" s="24"/>
      <c r="E42" s="45"/>
      <c r="F42" s="45"/>
      <c r="G42" s="45"/>
      <c r="H42" s="45"/>
      <c r="I42" s="45"/>
      <c r="J42" s="45"/>
      <c r="K42" s="45"/>
      <c r="L42" s="45"/>
      <c r="M42" s="45"/>
      <c r="N42" s="45"/>
      <c r="O42" s="45"/>
      <c r="P42" s="45"/>
      <c r="Q42" s="45"/>
      <c r="R42" s="45"/>
      <c r="S42" s="45"/>
      <c r="T42" s="45"/>
      <c r="U42" s="45"/>
      <c r="V42" s="45"/>
      <c r="W42" s="45"/>
      <c r="X42" s="45"/>
      <c r="Y42" s="45"/>
      <c r="Z42" s="45"/>
    </row>
    <row r="43" spans="1:26">
      <c r="A43" s="45"/>
      <c r="B43" s="45"/>
      <c r="C43" s="45"/>
      <c r="D43" s="45"/>
      <c r="E43" s="45"/>
      <c r="F43" s="45"/>
      <c r="G43" s="45"/>
      <c r="H43" s="45"/>
      <c r="I43" s="45"/>
      <c r="J43" s="45"/>
      <c r="K43" s="45"/>
      <c r="L43" s="45"/>
      <c r="M43" s="45"/>
      <c r="N43" s="45"/>
      <c r="O43" s="45"/>
      <c r="P43" s="45"/>
      <c r="Q43" s="45"/>
      <c r="R43" s="45"/>
      <c r="S43" s="45"/>
      <c r="T43" s="45"/>
      <c r="U43" s="45"/>
      <c r="V43" s="45"/>
      <c r="W43" s="45"/>
      <c r="X43" s="45"/>
      <c r="Y43" s="45"/>
      <c r="Z43" s="45"/>
    </row>
    <row r="44" ht="48" spans="1:26">
      <c r="A44" s="58" t="s">
        <v>2332</v>
      </c>
      <c r="B44" s="45"/>
      <c r="C44" s="45"/>
      <c r="D44" s="46" t="s">
        <v>2333</v>
      </c>
      <c r="E44" s="46" t="s">
        <v>2334</v>
      </c>
      <c r="F44" s="23" t="s">
        <v>2335</v>
      </c>
      <c r="G44" s="45"/>
      <c r="H44" s="45"/>
      <c r="I44" s="45"/>
      <c r="J44" s="45"/>
      <c r="K44" s="45"/>
      <c r="L44" s="45"/>
      <c r="M44" s="45"/>
      <c r="N44" s="45"/>
      <c r="O44" s="45"/>
      <c r="P44" s="45"/>
      <c r="Q44" s="45"/>
      <c r="R44" s="45"/>
      <c r="S44" s="45"/>
      <c r="T44" s="45"/>
      <c r="U44" s="45"/>
      <c r="V44" s="45"/>
      <c r="W44" s="45"/>
      <c r="X44" s="45"/>
      <c r="Y44" s="45"/>
      <c r="Z44" s="45"/>
    </row>
    <row r="45" spans="1:26">
      <c r="A45" s="45"/>
      <c r="B45" s="45"/>
      <c r="C45" s="45"/>
      <c r="D45" s="24"/>
      <c r="E45" s="45"/>
      <c r="F45" s="45"/>
      <c r="G45" s="45"/>
      <c r="H45" s="45"/>
      <c r="I45" s="45"/>
      <c r="J45" s="45"/>
      <c r="K45" s="45"/>
      <c r="L45" s="45"/>
      <c r="M45" s="45"/>
      <c r="N45" s="45"/>
      <c r="O45" s="45"/>
      <c r="P45" s="45"/>
      <c r="Q45" s="45"/>
      <c r="R45" s="45"/>
      <c r="S45" s="45"/>
      <c r="T45" s="45"/>
      <c r="U45" s="45"/>
      <c r="V45" s="45"/>
      <c r="W45" s="45"/>
      <c r="X45" s="45"/>
      <c r="Y45" s="45"/>
      <c r="Z45" s="45"/>
    </row>
    <row r="46" spans="1:26">
      <c r="A46" s="45"/>
      <c r="B46" s="45"/>
      <c r="C46" s="45"/>
      <c r="D46" s="24"/>
      <c r="E46" s="45"/>
      <c r="F46" s="45"/>
      <c r="G46" s="45"/>
      <c r="H46" s="45"/>
      <c r="I46" s="45"/>
      <c r="J46" s="45"/>
      <c r="K46" s="45"/>
      <c r="L46" s="45"/>
      <c r="M46" s="45"/>
      <c r="N46" s="45"/>
      <c r="O46" s="45"/>
      <c r="P46" s="45"/>
      <c r="Q46" s="45"/>
      <c r="R46" s="45"/>
      <c r="S46" s="45"/>
      <c r="T46" s="45"/>
      <c r="U46" s="45"/>
      <c r="V46" s="45"/>
      <c r="W46" s="45"/>
      <c r="X46" s="45"/>
      <c r="Y46" s="45"/>
      <c r="Z46" s="45"/>
    </row>
    <row r="47" spans="1:26">
      <c r="A47" s="45"/>
      <c r="B47" s="45"/>
      <c r="C47" s="45"/>
      <c r="D47" s="24"/>
      <c r="E47" s="45"/>
      <c r="F47" s="45"/>
      <c r="G47" s="45"/>
      <c r="H47" s="45"/>
      <c r="I47" s="45"/>
      <c r="J47" s="45"/>
      <c r="K47" s="45"/>
      <c r="L47" s="45"/>
      <c r="M47" s="45"/>
      <c r="N47" s="45"/>
      <c r="O47" s="45"/>
      <c r="P47" s="45"/>
      <c r="Q47" s="45"/>
      <c r="R47" s="45"/>
      <c r="S47" s="45"/>
      <c r="T47" s="45"/>
      <c r="U47" s="45"/>
      <c r="V47" s="45"/>
      <c r="W47" s="45"/>
      <c r="X47" s="45"/>
      <c r="Y47" s="45"/>
      <c r="Z47" s="45"/>
    </row>
    <row r="48" ht="24" spans="1:26">
      <c r="A48" s="58" t="s">
        <v>2336</v>
      </c>
      <c r="B48" s="45"/>
      <c r="C48" s="46" t="s">
        <v>2337</v>
      </c>
      <c r="D48" s="46" t="s">
        <v>2338</v>
      </c>
      <c r="E48" s="45"/>
      <c r="F48" s="46" t="s">
        <v>2339</v>
      </c>
      <c r="G48" s="45"/>
      <c r="H48" s="45"/>
      <c r="I48" s="45"/>
      <c r="J48" s="45"/>
      <c r="K48" s="45"/>
      <c r="L48" s="45"/>
      <c r="M48" s="45"/>
      <c r="N48" s="45"/>
      <c r="O48" s="45"/>
      <c r="P48" s="45"/>
      <c r="Q48" s="45"/>
      <c r="R48" s="45"/>
      <c r="S48" s="45"/>
      <c r="T48" s="45"/>
      <c r="U48" s="45"/>
      <c r="V48" s="45"/>
      <c r="W48" s="45"/>
      <c r="X48" s="45"/>
      <c r="Y48" s="45"/>
      <c r="Z48" s="45"/>
    </row>
    <row r="49" ht="24" spans="1:26">
      <c r="A49" s="46" t="s">
        <v>2340</v>
      </c>
      <c r="B49" s="46" t="s">
        <v>2341</v>
      </c>
      <c r="C49" s="45"/>
      <c r="D49" s="23" t="s">
        <v>2342</v>
      </c>
      <c r="E49" s="45"/>
      <c r="F49" s="45"/>
      <c r="G49" s="45"/>
      <c r="H49" s="45"/>
      <c r="I49" s="45"/>
      <c r="J49" s="45"/>
      <c r="K49" s="45"/>
      <c r="L49" s="45"/>
      <c r="M49" s="45"/>
      <c r="N49" s="45"/>
      <c r="O49" s="45"/>
      <c r="P49" s="45"/>
      <c r="Q49" s="45"/>
      <c r="R49" s="45"/>
      <c r="S49" s="45"/>
      <c r="T49" s="45"/>
      <c r="U49" s="45"/>
      <c r="V49" s="45"/>
      <c r="W49" s="45"/>
      <c r="X49" s="45"/>
      <c r="Y49" s="45"/>
      <c r="Z49" s="45"/>
    </row>
    <row r="50" spans="1:26">
      <c r="A50" s="45"/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</row>
    <row r="51" ht="48" spans="1:26">
      <c r="A51" s="58" t="s">
        <v>2343</v>
      </c>
      <c r="B51" s="45"/>
      <c r="C51" s="45"/>
      <c r="D51" s="45"/>
      <c r="E51" s="45"/>
      <c r="F51" s="46" t="s">
        <v>2344</v>
      </c>
      <c r="G51" s="45"/>
      <c r="H51" s="45"/>
      <c r="I51" s="45"/>
      <c r="J51" s="45"/>
      <c r="K51" s="45"/>
      <c r="L51" s="45"/>
      <c r="M51" s="45"/>
      <c r="N51" s="45"/>
      <c r="O51" s="45"/>
      <c r="P51" s="45"/>
      <c r="Q51" s="45"/>
      <c r="R51" s="45"/>
      <c r="S51" s="45"/>
      <c r="T51" s="45"/>
      <c r="U51" s="45"/>
      <c r="V51" s="45"/>
      <c r="W51" s="45"/>
      <c r="X51" s="45"/>
      <c r="Y51" s="45"/>
      <c r="Z51" s="45"/>
    </row>
    <row r="52" spans="1:26">
      <c r="A52" s="45"/>
      <c r="B52" s="45"/>
      <c r="C52" s="45"/>
      <c r="D52" s="45"/>
      <c r="E52" s="45"/>
      <c r="F52" s="45"/>
      <c r="G52" s="45"/>
      <c r="H52" s="45"/>
      <c r="I52" s="45"/>
      <c r="J52" s="45"/>
      <c r="K52" s="45"/>
      <c r="L52" s="45"/>
      <c r="M52" s="45"/>
      <c r="N52" s="45"/>
      <c r="O52" s="45"/>
      <c r="P52" s="45"/>
      <c r="Q52" s="45"/>
      <c r="R52" s="45"/>
      <c r="S52" s="45"/>
      <c r="T52" s="45"/>
      <c r="U52" s="45"/>
      <c r="V52" s="45"/>
      <c r="W52" s="45"/>
      <c r="X52" s="45"/>
      <c r="Y52" s="45"/>
      <c r="Z52" s="45"/>
    </row>
    <row r="53" ht="48" spans="1:26">
      <c r="A53" s="58" t="s">
        <v>2345</v>
      </c>
      <c r="B53" s="45"/>
      <c r="C53" s="45"/>
      <c r="D53" s="45"/>
      <c r="E53" s="45"/>
      <c r="F53" s="46" t="s">
        <v>2346</v>
      </c>
      <c r="G53" s="45"/>
      <c r="H53" s="45"/>
      <c r="I53" s="45"/>
      <c r="J53" s="45"/>
      <c r="K53" s="45"/>
      <c r="L53" s="45"/>
      <c r="M53" s="45"/>
      <c r="N53" s="45"/>
      <c r="O53" s="45"/>
      <c r="P53" s="45"/>
      <c r="Q53" s="45"/>
      <c r="R53" s="45"/>
      <c r="S53" s="45"/>
      <c r="T53" s="45"/>
      <c r="U53" s="45"/>
      <c r="V53" s="45"/>
      <c r="W53" s="45"/>
      <c r="X53" s="45"/>
      <c r="Y53" s="45"/>
      <c r="Z53" s="45"/>
    </row>
    <row r="54" spans="1:26">
      <c r="A54" s="45"/>
      <c r="B54" s="45"/>
      <c r="C54" s="45"/>
      <c r="D54" s="45"/>
      <c r="E54" s="45"/>
      <c r="F54" s="45"/>
      <c r="G54" s="45"/>
      <c r="H54" s="45"/>
      <c r="I54" s="45"/>
      <c r="J54" s="45"/>
      <c r="K54" s="45"/>
      <c r="L54" s="45"/>
      <c r="M54" s="45"/>
      <c r="N54" s="45"/>
      <c r="O54" s="45"/>
      <c r="P54" s="45"/>
      <c r="Q54" s="45"/>
      <c r="R54" s="45"/>
      <c r="S54" s="45"/>
      <c r="T54" s="45"/>
      <c r="U54" s="45"/>
      <c r="V54" s="45"/>
      <c r="W54" s="45"/>
      <c r="X54" s="45"/>
      <c r="Y54" s="45"/>
      <c r="Z54" s="45"/>
    </row>
    <row r="55" spans="1:26">
      <c r="A55" s="46" t="s">
        <v>1851</v>
      </c>
      <c r="B55" s="45"/>
      <c r="C55" s="45"/>
      <c r="D55" s="45"/>
      <c r="E55" s="45"/>
      <c r="F55" s="45"/>
      <c r="G55" s="45"/>
      <c r="H55" s="45"/>
      <c r="I55" s="45"/>
      <c r="J55" s="45"/>
      <c r="K55" s="45"/>
      <c r="L55" s="45"/>
      <c r="M55" s="45"/>
      <c r="N55" s="45"/>
      <c r="O55" s="45"/>
      <c r="P55" s="45"/>
      <c r="Q55" s="45"/>
      <c r="R55" s="45"/>
      <c r="S55" s="45"/>
      <c r="T55" s="45"/>
      <c r="U55" s="45"/>
      <c r="V55" s="45"/>
      <c r="W55" s="45"/>
      <c r="X55" s="45"/>
      <c r="Y55" s="45"/>
      <c r="Z55" s="45"/>
    </row>
    <row r="56" spans="1:26">
      <c r="A56" s="45"/>
      <c r="B56" s="45"/>
      <c r="C56" s="45"/>
      <c r="D56" s="45"/>
      <c r="E56" s="45"/>
      <c r="F56" s="45"/>
      <c r="G56" s="45"/>
      <c r="H56" s="45"/>
      <c r="I56" s="45"/>
      <c r="J56" s="45"/>
      <c r="K56" s="45"/>
      <c r="L56" s="45"/>
      <c r="M56" s="45"/>
      <c r="N56" s="45"/>
      <c r="O56" s="45"/>
      <c r="P56" s="45"/>
      <c r="Q56" s="45"/>
      <c r="R56" s="45"/>
      <c r="S56" s="45"/>
      <c r="T56" s="45"/>
      <c r="U56" s="45"/>
      <c r="V56" s="45"/>
      <c r="W56" s="45"/>
      <c r="X56" s="45"/>
      <c r="Y56" s="45"/>
      <c r="Z56" s="45"/>
    </row>
    <row r="57" spans="1:26">
      <c r="A57" s="45"/>
      <c r="B57" s="45"/>
      <c r="C57" s="45"/>
      <c r="D57" s="45"/>
      <c r="E57" s="45"/>
      <c r="F57" s="45"/>
      <c r="G57" s="45"/>
      <c r="H57" s="45"/>
      <c r="I57" s="45"/>
      <c r="J57" s="45"/>
      <c r="K57" s="45"/>
      <c r="L57" s="45"/>
      <c r="M57" s="45"/>
      <c r="N57" s="45"/>
      <c r="O57" s="45"/>
      <c r="P57" s="45"/>
      <c r="Q57" s="45"/>
      <c r="R57" s="45"/>
      <c r="S57" s="45"/>
      <c r="T57" s="45"/>
      <c r="U57" s="45"/>
      <c r="V57" s="45"/>
      <c r="W57" s="45"/>
      <c r="X57" s="45"/>
      <c r="Y57" s="45"/>
      <c r="Z57" s="45"/>
    </row>
    <row r="58" ht="24" spans="1:26">
      <c r="A58" s="58" t="s">
        <v>2347</v>
      </c>
      <c r="B58" s="46" t="s">
        <v>786</v>
      </c>
      <c r="C58" s="46" t="s">
        <v>2348</v>
      </c>
      <c r="D58" s="46" t="s">
        <v>2349</v>
      </c>
      <c r="E58" s="45"/>
      <c r="F58" s="45"/>
      <c r="G58" s="45"/>
      <c r="H58" s="45"/>
      <c r="I58" s="45"/>
      <c r="J58" s="45"/>
      <c r="K58" s="45"/>
      <c r="L58" s="45"/>
      <c r="M58" s="45"/>
      <c r="N58" s="45"/>
      <c r="O58" s="45"/>
      <c r="P58" s="45"/>
      <c r="Q58" s="45"/>
      <c r="R58" s="45"/>
      <c r="S58" s="45"/>
      <c r="T58" s="45"/>
      <c r="U58" s="45"/>
      <c r="V58" s="45"/>
      <c r="W58" s="45"/>
      <c r="X58" s="45"/>
      <c r="Y58" s="45"/>
      <c r="Z58" s="45"/>
    </row>
    <row r="59" spans="1:26">
      <c r="A59" s="45"/>
      <c r="B59" s="46" t="s">
        <v>2350</v>
      </c>
      <c r="C59" s="45"/>
      <c r="D59" s="45"/>
      <c r="E59" s="45"/>
      <c r="F59" s="45"/>
      <c r="G59" s="45"/>
      <c r="H59" s="45"/>
      <c r="I59" s="45"/>
      <c r="J59" s="45"/>
      <c r="K59" s="45"/>
      <c r="L59" s="45"/>
      <c r="M59" s="45"/>
      <c r="N59" s="45"/>
      <c r="O59" s="45"/>
      <c r="P59" s="45"/>
      <c r="Q59" s="45"/>
      <c r="R59" s="45"/>
      <c r="S59" s="45"/>
      <c r="T59" s="45"/>
      <c r="U59" s="45"/>
      <c r="V59" s="45"/>
      <c r="W59" s="45"/>
      <c r="X59" s="45"/>
      <c r="Y59" s="45"/>
      <c r="Z59" s="45"/>
    </row>
    <row r="60" spans="1:26">
      <c r="A60" s="45"/>
      <c r="B60" s="45"/>
      <c r="C60" s="45"/>
      <c r="D60" s="45"/>
      <c r="E60" s="45"/>
      <c r="F60" s="45"/>
      <c r="G60" s="45"/>
      <c r="H60" s="45"/>
      <c r="I60" s="45"/>
      <c r="J60" s="45"/>
      <c r="K60" s="45"/>
      <c r="L60" s="45"/>
      <c r="M60" s="45"/>
      <c r="N60" s="45"/>
      <c r="O60" s="45"/>
      <c r="P60" s="45"/>
      <c r="Q60" s="45"/>
      <c r="R60" s="45"/>
      <c r="S60" s="45"/>
      <c r="T60" s="45"/>
      <c r="U60" s="45"/>
      <c r="V60" s="45"/>
      <c r="W60" s="45"/>
      <c r="X60" s="45"/>
      <c r="Y60" s="45"/>
      <c r="Z60" s="45"/>
    </row>
    <row r="61" spans="1:26">
      <c r="A61" s="46" t="s">
        <v>2351</v>
      </c>
      <c r="B61" s="45"/>
      <c r="C61" s="45"/>
      <c r="D61" s="45"/>
      <c r="E61" s="45"/>
      <c r="F61" s="45"/>
      <c r="G61" s="45"/>
      <c r="H61" s="45"/>
      <c r="I61" s="45"/>
      <c r="J61" s="45"/>
      <c r="K61" s="45"/>
      <c r="L61" s="45"/>
      <c r="M61" s="45"/>
      <c r="N61" s="45"/>
      <c r="O61" s="45"/>
      <c r="P61" s="45"/>
      <c r="Q61" s="45"/>
      <c r="R61" s="45"/>
      <c r="S61" s="45"/>
      <c r="T61" s="45"/>
      <c r="U61" s="45"/>
      <c r="V61" s="45"/>
      <c r="W61" s="45"/>
      <c r="X61" s="45"/>
      <c r="Y61" s="45"/>
      <c r="Z61" s="45"/>
    </row>
    <row r="62" spans="1:26">
      <c r="A62" s="45"/>
      <c r="B62" s="45"/>
      <c r="C62" s="45"/>
      <c r="D62" s="45"/>
      <c r="E62" s="45"/>
      <c r="F62" s="45"/>
      <c r="G62" s="45"/>
      <c r="H62" s="45"/>
      <c r="I62" s="45"/>
      <c r="J62" s="45"/>
      <c r="K62" s="45"/>
      <c r="L62" s="45"/>
      <c r="M62" s="45"/>
      <c r="N62" s="45"/>
      <c r="O62" s="45"/>
      <c r="P62" s="45"/>
      <c r="Q62" s="45"/>
      <c r="R62" s="45"/>
      <c r="S62" s="45"/>
      <c r="T62" s="45"/>
      <c r="U62" s="45"/>
      <c r="V62" s="45"/>
      <c r="W62" s="45"/>
      <c r="X62" s="45"/>
      <c r="Y62" s="45"/>
      <c r="Z62" s="45"/>
    </row>
    <row r="63" spans="1:26">
      <c r="A63" s="46" t="s">
        <v>1936</v>
      </c>
      <c r="B63" s="45"/>
      <c r="C63" s="45"/>
      <c r="D63" s="59"/>
      <c r="E63" s="45"/>
      <c r="F63" s="45"/>
      <c r="G63" s="45"/>
      <c r="H63" s="45"/>
      <c r="I63" s="45"/>
      <c r="J63" s="45"/>
      <c r="K63" s="45"/>
      <c r="L63" s="45"/>
      <c r="M63" s="45"/>
      <c r="N63" s="45"/>
      <c r="O63" s="45"/>
      <c r="P63" s="45"/>
      <c r="Q63" s="45"/>
      <c r="R63" s="45"/>
      <c r="S63" s="45"/>
      <c r="T63" s="45"/>
      <c r="U63" s="45"/>
      <c r="V63" s="45"/>
      <c r="W63" s="45"/>
      <c r="X63" s="45"/>
      <c r="Y63" s="45"/>
      <c r="Z63" s="45"/>
    </row>
    <row r="64" spans="1:26">
      <c r="A64" s="45"/>
      <c r="B64" s="45"/>
      <c r="C64" s="45"/>
      <c r="D64" s="24"/>
      <c r="E64" s="45"/>
      <c r="F64" s="45"/>
      <c r="G64" s="45"/>
      <c r="H64" s="45"/>
      <c r="I64" s="45"/>
      <c r="J64" s="45"/>
      <c r="K64" s="45"/>
      <c r="L64" s="45"/>
      <c r="M64" s="45"/>
      <c r="N64" s="45"/>
      <c r="O64" s="45"/>
      <c r="P64" s="45"/>
      <c r="Q64" s="45"/>
      <c r="R64" s="45"/>
      <c r="S64" s="45"/>
      <c r="T64" s="45"/>
      <c r="U64" s="45"/>
      <c r="V64" s="45"/>
      <c r="W64" s="45"/>
      <c r="X64" s="45"/>
      <c r="Y64" s="45"/>
      <c r="Z64" s="45"/>
    </row>
    <row r="65" spans="1:26">
      <c r="A65" s="45"/>
      <c r="B65" s="45"/>
      <c r="C65" s="45"/>
      <c r="D65" s="45"/>
      <c r="E65" s="45"/>
      <c r="F65" s="45"/>
      <c r="G65" s="45"/>
      <c r="H65" s="45"/>
      <c r="I65" s="45"/>
      <c r="J65" s="45"/>
      <c r="K65" s="45"/>
      <c r="L65" s="45"/>
      <c r="M65" s="45"/>
      <c r="N65" s="45"/>
      <c r="O65" s="45"/>
      <c r="P65" s="45"/>
      <c r="Q65" s="45"/>
      <c r="R65" s="45"/>
      <c r="S65" s="45"/>
      <c r="T65" s="45"/>
      <c r="U65" s="45"/>
      <c r="V65" s="45"/>
      <c r="W65" s="45"/>
      <c r="X65" s="45"/>
      <c r="Y65" s="45"/>
      <c r="Z65" s="45"/>
    </row>
    <row r="66" spans="1:26">
      <c r="A66" s="45"/>
      <c r="B66" s="45"/>
      <c r="C66" s="45"/>
      <c r="D66" s="45"/>
      <c r="E66" s="45"/>
      <c r="F66" s="45"/>
      <c r="G66" s="45"/>
      <c r="H66" s="45"/>
      <c r="I66" s="45"/>
      <c r="J66" s="45"/>
      <c r="K66" s="45"/>
      <c r="L66" s="45"/>
      <c r="M66" s="45"/>
      <c r="N66" s="45"/>
      <c r="O66" s="45"/>
      <c r="P66" s="45"/>
      <c r="Q66" s="45"/>
      <c r="R66" s="45"/>
      <c r="S66" s="45"/>
      <c r="T66" s="45"/>
      <c r="U66" s="45"/>
      <c r="V66" s="45"/>
      <c r="W66" s="45"/>
      <c r="X66" s="45"/>
      <c r="Y66" s="45"/>
      <c r="Z66" s="45"/>
    </row>
    <row r="67" spans="1:26">
      <c r="A67" s="45"/>
      <c r="B67" s="45"/>
      <c r="C67" s="45"/>
      <c r="D67" s="45"/>
      <c r="E67" s="45"/>
      <c r="F67" s="45"/>
      <c r="G67" s="45"/>
      <c r="H67" s="45"/>
      <c r="I67" s="45"/>
      <c r="J67" s="45"/>
      <c r="K67" s="45"/>
      <c r="L67" s="45"/>
      <c r="M67" s="45"/>
      <c r="N67" s="45"/>
      <c r="O67" s="45"/>
      <c r="P67" s="45"/>
      <c r="Q67" s="45"/>
      <c r="R67" s="45"/>
      <c r="S67" s="45"/>
      <c r="T67" s="45"/>
      <c r="U67" s="45"/>
      <c r="V67" s="45"/>
      <c r="W67" s="45"/>
      <c r="X67" s="45"/>
      <c r="Y67" s="45"/>
      <c r="Z67" s="45"/>
    </row>
    <row r="68" spans="1:26">
      <c r="A68" s="45"/>
      <c r="B68" s="45"/>
      <c r="C68" s="45"/>
      <c r="D68" s="45"/>
      <c r="E68" s="45"/>
      <c r="F68" s="45"/>
      <c r="G68" s="45"/>
      <c r="H68" s="45"/>
      <c r="I68" s="45"/>
      <c r="J68" s="45"/>
      <c r="K68" s="45"/>
      <c r="L68" s="45"/>
      <c r="M68" s="45"/>
      <c r="N68" s="45"/>
      <c r="O68" s="45"/>
      <c r="P68" s="45"/>
      <c r="Q68" s="45"/>
      <c r="R68" s="45"/>
      <c r="S68" s="45"/>
      <c r="T68" s="45"/>
      <c r="U68" s="45"/>
      <c r="V68" s="45"/>
      <c r="W68" s="45"/>
      <c r="X68" s="45"/>
      <c r="Y68" s="45"/>
      <c r="Z68" s="45"/>
    </row>
    <row r="69" spans="1:26">
      <c r="A69" s="45"/>
      <c r="B69" s="45"/>
      <c r="C69" s="45"/>
      <c r="D69" s="45"/>
      <c r="E69" s="45"/>
      <c r="F69" s="45"/>
      <c r="G69" s="45"/>
      <c r="H69" s="45"/>
      <c r="I69" s="45"/>
      <c r="J69" s="45"/>
      <c r="K69" s="45"/>
      <c r="L69" s="45"/>
      <c r="M69" s="45"/>
      <c r="N69" s="45"/>
      <c r="O69" s="45"/>
      <c r="P69" s="45"/>
      <c r="Q69" s="45"/>
      <c r="R69" s="45"/>
      <c r="S69" s="45"/>
      <c r="T69" s="45"/>
      <c r="U69" s="45"/>
      <c r="V69" s="45"/>
      <c r="W69" s="45"/>
      <c r="X69" s="45"/>
      <c r="Y69" s="45"/>
      <c r="Z69" s="45"/>
    </row>
    <row r="70" spans="1:26">
      <c r="A70" s="45"/>
      <c r="B70" s="45"/>
      <c r="C70" s="45"/>
      <c r="D70" s="45"/>
      <c r="E70" s="45"/>
      <c r="F70" s="60"/>
      <c r="G70" s="45"/>
      <c r="H70" s="45"/>
      <c r="I70" s="45"/>
      <c r="J70" s="45"/>
      <c r="K70" s="45"/>
      <c r="L70" s="45"/>
      <c r="M70" s="45"/>
      <c r="N70" s="45"/>
      <c r="O70" s="45"/>
      <c r="P70" s="45"/>
      <c r="Q70" s="45"/>
      <c r="R70" s="45"/>
      <c r="S70" s="45"/>
      <c r="T70" s="45"/>
      <c r="U70" s="45"/>
      <c r="V70" s="45"/>
      <c r="W70" s="45"/>
      <c r="X70" s="45"/>
      <c r="Y70" s="45"/>
      <c r="Z70" s="45"/>
    </row>
    <row r="71" spans="1:26">
      <c r="A71" s="45"/>
      <c r="B71" s="45"/>
      <c r="C71" s="45"/>
      <c r="D71" s="45"/>
      <c r="E71" s="45"/>
      <c r="F71" s="61"/>
      <c r="G71" s="45"/>
      <c r="H71" s="45"/>
      <c r="I71" s="45"/>
      <c r="J71" s="45"/>
      <c r="K71" s="45"/>
      <c r="L71" s="45"/>
      <c r="M71" s="45"/>
      <c r="N71" s="45"/>
      <c r="O71" s="45"/>
      <c r="P71" s="45"/>
      <c r="Q71" s="45"/>
      <c r="R71" s="45"/>
      <c r="S71" s="45"/>
      <c r="T71" s="45"/>
      <c r="U71" s="45"/>
      <c r="V71" s="45"/>
      <c r="W71" s="45"/>
      <c r="X71" s="45"/>
      <c r="Y71" s="45"/>
      <c r="Z71" s="45"/>
    </row>
    <row r="72" spans="1:26">
      <c r="A72" s="45"/>
      <c r="B72" s="45"/>
      <c r="C72" s="45"/>
      <c r="D72" s="45"/>
      <c r="E72" s="45"/>
      <c r="F72" s="60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</row>
    <row r="73" spans="1:26">
      <c r="A73" s="45"/>
      <c r="B73" s="45"/>
      <c r="C73" s="45"/>
      <c r="D73" s="45"/>
      <c r="E73" s="45"/>
      <c r="F73" s="62"/>
      <c r="G73" s="62"/>
      <c r="H73" s="62"/>
      <c r="I73" s="62"/>
      <c r="J73" s="62"/>
      <c r="K73" s="62"/>
      <c r="L73" s="62"/>
      <c r="M73" s="45"/>
      <c r="N73" s="45"/>
      <c r="O73" s="45"/>
      <c r="P73" s="45"/>
      <c r="Q73" s="45"/>
      <c r="R73" s="45"/>
      <c r="S73" s="45"/>
      <c r="T73" s="45"/>
      <c r="U73" s="45"/>
      <c r="V73" s="45"/>
      <c r="W73" s="45"/>
      <c r="X73" s="45"/>
      <c r="Y73" s="45"/>
      <c r="Z73" s="45"/>
    </row>
    <row r="74" spans="1:26">
      <c r="A74" s="45"/>
      <c r="B74" s="45"/>
      <c r="C74" s="45"/>
      <c r="D74" s="45"/>
      <c r="E74" s="45"/>
      <c r="F74" s="45"/>
      <c r="G74" s="45"/>
      <c r="H74" s="45"/>
      <c r="I74" s="45"/>
      <c r="J74" s="45"/>
      <c r="K74" s="45"/>
      <c r="L74" s="45"/>
      <c r="M74" s="45"/>
      <c r="N74" s="45"/>
      <c r="O74" s="45"/>
      <c r="P74" s="45"/>
      <c r="Q74" s="45"/>
      <c r="R74" s="45"/>
      <c r="S74" s="45"/>
      <c r="T74" s="45"/>
      <c r="U74" s="45"/>
      <c r="V74" s="45"/>
      <c r="W74" s="45"/>
      <c r="X74" s="45"/>
      <c r="Y74" s="45"/>
      <c r="Z74" s="45"/>
    </row>
    <row r="75" spans="1:26">
      <c r="A75" s="45"/>
      <c r="B75" s="45"/>
      <c r="C75" s="45"/>
      <c r="D75" s="45"/>
      <c r="E75" s="45"/>
      <c r="F75" s="60"/>
      <c r="G75" s="45"/>
      <c r="H75" s="45"/>
      <c r="I75" s="45"/>
      <c r="J75" s="63"/>
      <c r="K75" s="45"/>
      <c r="L75" s="45"/>
      <c r="M75" s="45"/>
      <c r="N75" s="45"/>
      <c r="O75" s="45"/>
      <c r="P75" s="45"/>
      <c r="Q75" s="45"/>
      <c r="R75" s="45"/>
      <c r="S75" s="45"/>
      <c r="T75" s="45"/>
      <c r="U75" s="45"/>
      <c r="V75" s="45"/>
      <c r="W75" s="45"/>
      <c r="X75" s="45"/>
      <c r="Y75" s="45"/>
      <c r="Z75" s="45"/>
    </row>
    <row r="76" spans="1:26">
      <c r="A76" s="45"/>
      <c r="B76" s="45"/>
      <c r="C76" s="45"/>
      <c r="D76" s="45"/>
      <c r="E76" s="45"/>
      <c r="F76" s="60"/>
      <c r="G76" s="45"/>
      <c r="H76" s="45"/>
      <c r="I76" s="45"/>
      <c r="J76" s="63"/>
      <c r="K76" s="45"/>
      <c r="L76" s="45"/>
      <c r="M76" s="45"/>
      <c r="N76" s="45"/>
      <c r="O76" s="45"/>
      <c r="P76" s="45"/>
      <c r="Q76" s="45"/>
      <c r="R76" s="45"/>
      <c r="S76" s="45"/>
      <c r="T76" s="45"/>
      <c r="U76" s="45"/>
      <c r="V76" s="45"/>
      <c r="W76" s="45"/>
      <c r="X76" s="45"/>
      <c r="Y76" s="45"/>
      <c r="Z76" s="45"/>
    </row>
    <row r="77" spans="1:26">
      <c r="A77" s="45"/>
      <c r="B77" s="45"/>
      <c r="C77" s="45"/>
      <c r="D77" s="45"/>
      <c r="E77" s="45"/>
      <c r="F77" s="60"/>
      <c r="G77" s="45"/>
      <c r="H77" s="45"/>
      <c r="I77" s="45"/>
      <c r="J77" s="45"/>
      <c r="K77" s="45"/>
      <c r="L77" s="45"/>
      <c r="M77" s="45"/>
      <c r="N77" s="45"/>
      <c r="O77" s="45"/>
      <c r="P77" s="45"/>
      <c r="Q77" s="45"/>
      <c r="R77" s="45"/>
      <c r="S77" s="45"/>
      <c r="T77" s="45"/>
      <c r="U77" s="45"/>
      <c r="V77" s="45"/>
      <c r="W77" s="45"/>
      <c r="X77" s="45"/>
      <c r="Y77" s="45"/>
      <c r="Z77" s="45"/>
    </row>
    <row r="78" spans="1:26">
      <c r="A78" s="45"/>
      <c r="B78" s="45"/>
      <c r="C78" s="45"/>
      <c r="D78" s="45"/>
      <c r="E78" s="45"/>
      <c r="F78" s="45"/>
      <c r="G78" s="45"/>
      <c r="H78" s="45"/>
      <c r="I78" s="45"/>
      <c r="J78" s="45"/>
      <c r="K78" s="45"/>
      <c r="L78" s="45"/>
      <c r="M78" s="45"/>
      <c r="N78" s="45"/>
      <c r="O78" s="45"/>
      <c r="P78" s="45"/>
      <c r="Q78" s="45"/>
      <c r="R78" s="45"/>
      <c r="S78" s="45"/>
      <c r="T78" s="45"/>
      <c r="U78" s="45"/>
      <c r="V78" s="45"/>
      <c r="W78" s="45"/>
      <c r="X78" s="45"/>
      <c r="Y78" s="45"/>
      <c r="Z78" s="45"/>
    </row>
    <row r="79" spans="1:26">
      <c r="A79" s="45"/>
      <c r="B79" s="45"/>
      <c r="C79" s="45"/>
      <c r="D79" s="45"/>
      <c r="E79" s="45"/>
      <c r="F79" s="60"/>
      <c r="G79" s="45"/>
      <c r="H79" s="45"/>
      <c r="I79" s="45"/>
      <c r="J79" s="45"/>
      <c r="K79" s="45"/>
      <c r="L79" s="45"/>
      <c r="M79" s="45"/>
      <c r="N79" s="45"/>
      <c r="O79" s="45"/>
      <c r="P79" s="45"/>
      <c r="Q79" s="45"/>
      <c r="R79" s="45"/>
      <c r="S79" s="45"/>
      <c r="T79" s="45"/>
      <c r="U79" s="45"/>
      <c r="V79" s="45"/>
      <c r="W79" s="45"/>
      <c r="X79" s="45"/>
      <c r="Y79" s="45"/>
      <c r="Z79" s="45"/>
    </row>
    <row r="80" spans="1:26">
      <c r="A80" s="45"/>
      <c r="B80" s="45"/>
      <c r="C80" s="45"/>
      <c r="D80" s="45"/>
      <c r="E80" s="45"/>
      <c r="F80" s="60"/>
      <c r="G80" s="45"/>
      <c r="H80" s="45"/>
      <c r="I80" s="45"/>
      <c r="J80" s="45"/>
      <c r="K80" s="45"/>
      <c r="L80" s="45"/>
      <c r="M80" s="45"/>
      <c r="N80" s="45"/>
      <c r="O80" s="45"/>
      <c r="P80" s="45"/>
      <c r="Q80" s="45"/>
      <c r="R80" s="45"/>
      <c r="S80" s="45"/>
      <c r="T80" s="45"/>
      <c r="U80" s="45"/>
      <c r="V80" s="45"/>
      <c r="W80" s="45"/>
      <c r="X80" s="45"/>
      <c r="Y80" s="45"/>
      <c r="Z80" s="45"/>
    </row>
    <row r="81" spans="1:26">
      <c r="A81" s="45"/>
      <c r="B81" s="45"/>
      <c r="C81" s="45"/>
      <c r="D81" s="45"/>
      <c r="E81" s="45"/>
      <c r="F81" s="45"/>
      <c r="G81" s="45"/>
      <c r="H81" s="45"/>
      <c r="I81" s="45"/>
      <c r="J81" s="45"/>
      <c r="K81" s="45"/>
      <c r="L81" s="45"/>
      <c r="M81" s="45"/>
      <c r="N81" s="45"/>
      <c r="O81" s="45"/>
      <c r="P81" s="45"/>
      <c r="Q81" s="45"/>
      <c r="R81" s="45"/>
      <c r="S81" s="45"/>
      <c r="T81" s="45"/>
      <c r="U81" s="45"/>
      <c r="V81" s="45"/>
      <c r="W81" s="45"/>
      <c r="X81" s="45"/>
      <c r="Y81" s="45"/>
      <c r="Z81" s="45"/>
    </row>
    <row r="82" spans="1:26">
      <c r="A82" s="45"/>
      <c r="B82" s="45"/>
      <c r="C82" s="45"/>
      <c r="D82" s="45"/>
      <c r="E82" s="45"/>
      <c r="F82" s="45"/>
      <c r="G82" s="45"/>
      <c r="H82" s="45"/>
      <c r="I82" s="45"/>
      <c r="J82" s="45"/>
      <c r="K82" s="45"/>
      <c r="L82" s="45"/>
      <c r="M82" s="45"/>
      <c r="N82" s="45"/>
      <c r="O82" s="45"/>
      <c r="P82" s="45"/>
      <c r="Q82" s="45"/>
      <c r="R82" s="45"/>
      <c r="S82" s="45"/>
      <c r="T82" s="45"/>
      <c r="U82" s="45"/>
      <c r="V82" s="45"/>
      <c r="W82" s="45"/>
      <c r="X82" s="45"/>
      <c r="Y82" s="45"/>
      <c r="Z82" s="45"/>
    </row>
    <row r="83" spans="1:26">
      <c r="A83" s="45"/>
      <c r="B83" s="45"/>
      <c r="C83" s="45"/>
      <c r="D83" s="45"/>
      <c r="E83" s="45"/>
      <c r="F83" s="45"/>
      <c r="G83" s="45"/>
      <c r="H83" s="45"/>
      <c r="I83" s="45"/>
      <c r="J83" s="45"/>
      <c r="K83" s="45"/>
      <c r="L83" s="45"/>
      <c r="M83" s="45"/>
      <c r="N83" s="45"/>
      <c r="O83" s="45"/>
      <c r="P83" s="45"/>
      <c r="Q83" s="45"/>
      <c r="R83" s="45"/>
      <c r="S83" s="45"/>
      <c r="T83" s="45"/>
      <c r="U83" s="45"/>
      <c r="V83" s="45"/>
      <c r="W83" s="45"/>
      <c r="X83" s="45"/>
      <c r="Y83" s="45"/>
      <c r="Z83" s="45"/>
    </row>
    <row r="84" spans="1:26">
      <c r="A84" s="45"/>
      <c r="B84" s="45"/>
      <c r="C84" s="45"/>
      <c r="D84" s="45"/>
      <c r="E84" s="45"/>
      <c r="F84" s="45"/>
      <c r="G84" s="45"/>
      <c r="H84" s="45"/>
      <c r="I84" s="45"/>
      <c r="J84" s="45"/>
      <c r="K84" s="45"/>
      <c r="L84" s="45"/>
      <c r="M84" s="45"/>
      <c r="N84" s="45"/>
      <c r="O84" s="45"/>
      <c r="P84" s="45"/>
      <c r="Q84" s="45"/>
      <c r="R84" s="45"/>
      <c r="S84" s="45"/>
      <c r="T84" s="45"/>
      <c r="U84" s="45"/>
      <c r="V84" s="45"/>
      <c r="W84" s="45"/>
      <c r="X84" s="45"/>
      <c r="Y84" s="45"/>
      <c r="Z84" s="45"/>
    </row>
    <row r="85" spans="1:26">
      <c r="A85" s="45"/>
      <c r="B85" s="45"/>
      <c r="C85" s="45"/>
      <c r="D85" s="45"/>
      <c r="E85" s="45"/>
      <c r="F85" s="45"/>
      <c r="G85" s="45"/>
      <c r="H85" s="45"/>
      <c r="I85" s="45"/>
      <c r="J85" s="45"/>
      <c r="K85" s="45"/>
      <c r="L85" s="45"/>
      <c r="M85" s="45"/>
      <c r="N85" s="45"/>
      <c r="O85" s="45"/>
      <c r="P85" s="45"/>
      <c r="Q85" s="45"/>
      <c r="R85" s="45"/>
      <c r="S85" s="45"/>
      <c r="T85" s="45"/>
      <c r="U85" s="45"/>
      <c r="V85" s="45"/>
      <c r="W85" s="45"/>
      <c r="X85" s="45"/>
      <c r="Y85" s="45"/>
      <c r="Z85" s="45"/>
    </row>
    <row r="86" spans="1:26">
      <c r="A86" s="45"/>
      <c r="B86" s="45"/>
      <c r="C86" s="45"/>
      <c r="D86" s="45"/>
      <c r="E86" s="45"/>
      <c r="F86" s="45"/>
      <c r="G86" s="45"/>
      <c r="H86" s="45"/>
      <c r="I86" s="45"/>
      <c r="J86" s="45"/>
      <c r="K86" s="45"/>
      <c r="L86" s="45"/>
      <c r="M86" s="45"/>
      <c r="N86" s="45"/>
      <c r="O86" s="45"/>
      <c r="P86" s="45"/>
      <c r="Q86" s="45"/>
      <c r="R86" s="45"/>
      <c r="S86" s="45"/>
      <c r="T86" s="45"/>
      <c r="U86" s="45"/>
      <c r="V86" s="45"/>
      <c r="W86" s="45"/>
      <c r="X86" s="45"/>
      <c r="Y86" s="45"/>
      <c r="Z86" s="45"/>
    </row>
    <row r="87" spans="1:26">
      <c r="A87" s="45"/>
      <c r="B87" s="45"/>
      <c r="C87" s="45"/>
      <c r="D87" s="45"/>
      <c r="E87" s="45"/>
      <c r="F87" s="45"/>
      <c r="G87" s="45"/>
      <c r="H87" s="45"/>
      <c r="I87" s="45"/>
      <c r="J87" s="45"/>
      <c r="K87" s="45"/>
      <c r="L87" s="45"/>
      <c r="M87" s="45"/>
      <c r="N87" s="45"/>
      <c r="O87" s="45"/>
      <c r="P87" s="45"/>
      <c r="Q87" s="45"/>
      <c r="R87" s="45"/>
      <c r="S87" s="45"/>
      <c r="T87" s="45"/>
      <c r="U87" s="45"/>
      <c r="V87" s="45"/>
      <c r="W87" s="45"/>
      <c r="X87" s="45"/>
      <c r="Y87" s="45"/>
      <c r="Z87" s="45"/>
    </row>
    <row r="88" spans="1:26">
      <c r="A88" s="45"/>
      <c r="B88" s="45"/>
      <c r="C88" s="45"/>
      <c r="D88" s="45"/>
      <c r="E88" s="45"/>
      <c r="F88" s="45"/>
      <c r="G88" s="45"/>
      <c r="H88" s="45"/>
      <c r="I88" s="45"/>
      <c r="J88" s="45"/>
      <c r="K88" s="45"/>
      <c r="L88" s="45"/>
      <c r="M88" s="45"/>
      <c r="N88" s="45"/>
      <c r="O88" s="45"/>
      <c r="P88" s="45"/>
      <c r="Q88" s="45"/>
      <c r="R88" s="45"/>
      <c r="S88" s="45"/>
      <c r="T88" s="45"/>
      <c r="U88" s="45"/>
      <c r="V88" s="45"/>
      <c r="W88" s="45"/>
      <c r="X88" s="45"/>
      <c r="Y88" s="45"/>
      <c r="Z88" s="45"/>
    </row>
    <row r="89" spans="1:26">
      <c r="A89" s="45"/>
      <c r="B89" s="45"/>
      <c r="C89" s="45"/>
      <c r="D89" s="45"/>
      <c r="E89" s="45"/>
      <c r="F89" s="45"/>
      <c r="G89" s="45"/>
      <c r="H89" s="45"/>
      <c r="I89" s="45"/>
      <c r="J89" s="45"/>
      <c r="K89" s="45"/>
      <c r="L89" s="45"/>
      <c r="M89" s="45"/>
      <c r="N89" s="45"/>
      <c r="O89" s="45"/>
      <c r="P89" s="45"/>
      <c r="Q89" s="45"/>
      <c r="R89" s="45"/>
      <c r="S89" s="45"/>
      <c r="T89" s="45"/>
      <c r="U89" s="45"/>
      <c r="V89" s="45"/>
      <c r="W89" s="45"/>
      <c r="X89" s="45"/>
      <c r="Y89" s="45"/>
      <c r="Z89" s="45"/>
    </row>
    <row r="90" spans="1:26">
      <c r="A90" s="45"/>
      <c r="B90" s="45"/>
      <c r="C90" s="45"/>
      <c r="D90" s="45"/>
      <c r="E90" s="45"/>
      <c r="F90" s="45"/>
      <c r="G90" s="45"/>
      <c r="H90" s="45"/>
      <c r="I90" s="45"/>
      <c r="J90" s="45"/>
      <c r="K90" s="45"/>
      <c r="L90" s="45"/>
      <c r="M90" s="45"/>
      <c r="N90" s="45"/>
      <c r="O90" s="45"/>
      <c r="P90" s="45"/>
      <c r="Q90" s="45"/>
      <c r="R90" s="45"/>
      <c r="S90" s="45"/>
      <c r="T90" s="45"/>
      <c r="U90" s="45"/>
      <c r="V90" s="45"/>
      <c r="W90" s="45"/>
      <c r="X90" s="45"/>
      <c r="Y90" s="45"/>
      <c r="Z90" s="45"/>
    </row>
    <row r="91" spans="1:26">
      <c r="A91" s="45"/>
      <c r="B91" s="45"/>
      <c r="C91" s="45"/>
      <c r="D91" s="45"/>
      <c r="E91" s="45"/>
      <c r="F91" s="45"/>
      <c r="G91" s="45"/>
      <c r="H91" s="45"/>
      <c r="I91" s="45"/>
      <c r="J91" s="45"/>
      <c r="K91" s="45"/>
      <c r="L91" s="45"/>
      <c r="M91" s="45"/>
      <c r="N91" s="45"/>
      <c r="O91" s="45"/>
      <c r="P91" s="45"/>
      <c r="Q91" s="45"/>
      <c r="R91" s="45"/>
      <c r="S91" s="45"/>
      <c r="T91" s="45"/>
      <c r="U91" s="45"/>
      <c r="V91" s="45"/>
      <c r="W91" s="45"/>
      <c r="X91" s="45"/>
      <c r="Y91" s="45"/>
      <c r="Z91" s="45"/>
    </row>
    <row r="92" spans="1:26">
      <c r="A92" s="45"/>
      <c r="B92" s="45"/>
      <c r="C92" s="45"/>
      <c r="D92" s="45"/>
      <c r="E92" s="45"/>
      <c r="F92" s="45"/>
      <c r="G92" s="45"/>
      <c r="H92" s="45"/>
      <c r="I92" s="45"/>
      <c r="J92" s="45"/>
      <c r="K92" s="45"/>
      <c r="L92" s="45"/>
      <c r="M92" s="45"/>
      <c r="N92" s="45"/>
      <c r="O92" s="45"/>
      <c r="P92" s="45"/>
      <c r="Q92" s="45"/>
      <c r="R92" s="45"/>
      <c r="S92" s="45"/>
      <c r="T92" s="45"/>
      <c r="U92" s="45"/>
      <c r="V92" s="45"/>
      <c r="W92" s="45"/>
      <c r="X92" s="45"/>
      <c r="Y92" s="45"/>
      <c r="Z92" s="45"/>
    </row>
    <row r="93" spans="1:26">
      <c r="A93" s="45"/>
      <c r="B93" s="45"/>
      <c r="C93" s="45"/>
      <c r="D93" s="45"/>
      <c r="E93" s="45"/>
      <c r="F93" s="45"/>
      <c r="G93" s="45"/>
      <c r="H93" s="45"/>
      <c r="I93" s="45"/>
      <c r="J93" s="45"/>
      <c r="K93" s="45"/>
      <c r="L93" s="45"/>
      <c r="M93" s="45"/>
      <c r="N93" s="45"/>
      <c r="O93" s="45"/>
      <c r="P93" s="45"/>
      <c r="Q93" s="45"/>
      <c r="R93" s="45"/>
      <c r="S93" s="45"/>
      <c r="T93" s="45"/>
      <c r="U93" s="45"/>
      <c r="V93" s="45"/>
      <c r="W93" s="45"/>
      <c r="X93" s="45"/>
      <c r="Y93" s="45"/>
      <c r="Z93" s="45"/>
    </row>
    <row r="94" spans="1:26">
      <c r="A94" s="45"/>
      <c r="B94" s="45"/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</row>
    <row r="95" spans="1:26">
      <c r="A95" s="45"/>
      <c r="B95" s="45"/>
      <c r="C95" s="45"/>
      <c r="D95" s="45"/>
      <c r="E95" s="45"/>
      <c r="F95" s="45"/>
      <c r="G95" s="45"/>
      <c r="H95" s="45"/>
      <c r="I95" s="45"/>
      <c r="J95" s="45"/>
      <c r="K95" s="45"/>
      <c r="L95" s="45"/>
      <c r="M95" s="45"/>
      <c r="N95" s="45"/>
      <c r="O95" s="45"/>
      <c r="P95" s="45"/>
      <c r="Q95" s="45"/>
      <c r="R95" s="45"/>
      <c r="S95" s="45"/>
      <c r="T95" s="45"/>
      <c r="U95" s="45"/>
      <c r="V95" s="45"/>
      <c r="W95" s="45"/>
      <c r="X95" s="45"/>
      <c r="Y95" s="45"/>
      <c r="Z95" s="45"/>
    </row>
    <row r="96" spans="1:26">
      <c r="A96" s="45"/>
      <c r="B96" s="45"/>
      <c r="C96" s="45"/>
      <c r="D96" s="45"/>
      <c r="E96" s="45"/>
      <c r="F96" s="45"/>
      <c r="G96" s="45"/>
      <c r="H96" s="45"/>
      <c r="I96" s="45"/>
      <c r="J96" s="45"/>
      <c r="K96" s="45"/>
      <c r="L96" s="45"/>
      <c r="M96" s="45"/>
      <c r="N96" s="45"/>
      <c r="O96" s="45"/>
      <c r="P96" s="45"/>
      <c r="Q96" s="45"/>
      <c r="R96" s="45"/>
      <c r="S96" s="45"/>
      <c r="T96" s="45"/>
      <c r="U96" s="45"/>
      <c r="V96" s="45"/>
      <c r="W96" s="45"/>
      <c r="X96" s="45"/>
      <c r="Y96" s="45"/>
      <c r="Z96" s="45"/>
    </row>
    <row r="97" spans="1:26">
      <c r="A97" s="45"/>
      <c r="B97" s="45"/>
      <c r="C97" s="45"/>
      <c r="D97" s="45"/>
      <c r="E97" s="45"/>
      <c r="F97" s="45"/>
      <c r="G97" s="45"/>
      <c r="H97" s="45"/>
      <c r="I97" s="45"/>
      <c r="J97" s="45"/>
      <c r="K97" s="45"/>
      <c r="L97" s="45"/>
      <c r="M97" s="45"/>
      <c r="N97" s="45"/>
      <c r="O97" s="45"/>
      <c r="P97" s="45"/>
      <c r="Q97" s="45"/>
      <c r="R97" s="45"/>
      <c r="S97" s="45"/>
      <c r="T97" s="45"/>
      <c r="U97" s="45"/>
      <c r="V97" s="45"/>
      <c r="W97" s="45"/>
      <c r="X97" s="45"/>
      <c r="Y97" s="45"/>
      <c r="Z97" s="45"/>
    </row>
    <row r="98" spans="1:26">
      <c r="A98" s="45"/>
      <c r="B98" s="45"/>
      <c r="C98" s="45"/>
      <c r="D98" s="45"/>
      <c r="E98" s="45"/>
      <c r="F98" s="45"/>
      <c r="G98" s="45"/>
      <c r="H98" s="45"/>
      <c r="I98" s="45"/>
      <c r="J98" s="45"/>
      <c r="K98" s="45"/>
      <c r="L98" s="45"/>
      <c r="M98" s="45"/>
      <c r="N98" s="45"/>
      <c r="O98" s="45"/>
      <c r="P98" s="45"/>
      <c r="Q98" s="45"/>
      <c r="R98" s="45"/>
      <c r="S98" s="45"/>
      <c r="T98" s="45"/>
      <c r="U98" s="45"/>
      <c r="V98" s="45"/>
      <c r="W98" s="45"/>
      <c r="X98" s="45"/>
      <c r="Y98" s="45"/>
      <c r="Z98" s="45"/>
    </row>
    <row r="99" spans="1:26">
      <c r="A99" s="45"/>
      <c r="B99" s="45"/>
      <c r="C99" s="45"/>
      <c r="D99" s="45"/>
      <c r="E99" s="45"/>
      <c r="F99" s="45"/>
      <c r="G99" s="45"/>
      <c r="H99" s="45"/>
      <c r="I99" s="45"/>
      <c r="J99" s="45"/>
      <c r="K99" s="45"/>
      <c r="L99" s="45"/>
      <c r="M99" s="45"/>
      <c r="N99" s="45"/>
      <c r="O99" s="45"/>
      <c r="P99" s="45"/>
      <c r="Q99" s="45"/>
      <c r="R99" s="45"/>
      <c r="S99" s="45"/>
      <c r="T99" s="45"/>
      <c r="U99" s="45"/>
      <c r="V99" s="45"/>
      <c r="W99" s="45"/>
      <c r="X99" s="45"/>
      <c r="Y99" s="45"/>
      <c r="Z99" s="45"/>
    </row>
    <row r="100" spans="1:26">
      <c r="A100" s="45"/>
      <c r="B100" s="45"/>
      <c r="C100" s="45"/>
      <c r="D100" s="45"/>
      <c r="E100" s="45"/>
      <c r="F100" s="45"/>
      <c r="G100" s="45"/>
      <c r="H100" s="45"/>
      <c r="I100" s="45"/>
      <c r="J100" s="45"/>
      <c r="K100" s="45"/>
      <c r="L100" s="45"/>
      <c r="M100" s="45"/>
      <c r="N100" s="45"/>
      <c r="O100" s="45"/>
      <c r="P100" s="45"/>
      <c r="Q100" s="45"/>
      <c r="R100" s="45"/>
      <c r="S100" s="45"/>
      <c r="T100" s="45"/>
      <c r="U100" s="45"/>
      <c r="V100" s="45"/>
      <c r="W100" s="45"/>
      <c r="X100" s="45"/>
      <c r="Y100" s="45"/>
      <c r="Z100" s="45"/>
    </row>
    <row r="101" spans="1:26">
      <c r="A101" s="45"/>
      <c r="B101" s="45"/>
      <c r="C101" s="45"/>
      <c r="D101" s="45"/>
      <c r="E101" s="45"/>
      <c r="F101" s="45"/>
      <c r="G101" s="45"/>
      <c r="H101" s="45"/>
      <c r="I101" s="45"/>
      <c r="J101" s="45"/>
      <c r="K101" s="45"/>
      <c r="L101" s="45"/>
      <c r="M101" s="45"/>
      <c r="N101" s="45"/>
      <c r="O101" s="45"/>
      <c r="P101" s="45"/>
      <c r="Q101" s="45"/>
      <c r="R101" s="45"/>
      <c r="S101" s="45"/>
      <c r="T101" s="45"/>
      <c r="U101" s="45"/>
      <c r="V101" s="45"/>
      <c r="W101" s="45"/>
      <c r="X101" s="45"/>
      <c r="Y101" s="45"/>
      <c r="Z101" s="45"/>
    </row>
    <row r="102" spans="1:26">
      <c r="A102" s="45"/>
      <c r="B102" s="45"/>
      <c r="C102" s="45"/>
      <c r="D102" s="45"/>
      <c r="E102" s="45"/>
      <c r="F102" s="45"/>
      <c r="G102" s="45"/>
      <c r="H102" s="45"/>
      <c r="I102" s="45"/>
      <c r="J102" s="45"/>
      <c r="K102" s="45"/>
      <c r="L102" s="45"/>
      <c r="M102" s="45"/>
      <c r="N102" s="45"/>
      <c r="O102" s="45"/>
      <c r="P102" s="45"/>
      <c r="Q102" s="45"/>
      <c r="R102" s="45"/>
      <c r="S102" s="45"/>
      <c r="T102" s="45"/>
      <c r="U102" s="45"/>
      <c r="V102" s="45"/>
      <c r="W102" s="45"/>
      <c r="X102" s="45"/>
      <c r="Y102" s="45"/>
      <c r="Z102" s="45"/>
    </row>
    <row r="103" spans="1:26">
      <c r="A103" s="45"/>
      <c r="B103" s="45"/>
      <c r="C103" s="45"/>
      <c r="D103" s="45"/>
      <c r="E103" s="45"/>
      <c r="F103" s="45"/>
      <c r="G103" s="45"/>
      <c r="H103" s="45"/>
      <c r="I103" s="45"/>
      <c r="J103" s="45"/>
      <c r="K103" s="45"/>
      <c r="L103" s="45"/>
      <c r="M103" s="45"/>
      <c r="N103" s="45"/>
      <c r="O103" s="45"/>
      <c r="P103" s="45"/>
      <c r="Q103" s="45"/>
      <c r="R103" s="45"/>
      <c r="S103" s="45"/>
      <c r="T103" s="45"/>
      <c r="U103" s="45"/>
      <c r="V103" s="45"/>
      <c r="W103" s="45"/>
      <c r="X103" s="45"/>
      <c r="Y103" s="45"/>
      <c r="Z103" s="45"/>
    </row>
    <row r="104" spans="1:26">
      <c r="A104" s="45"/>
      <c r="B104" s="45"/>
      <c r="C104" s="45"/>
      <c r="D104" s="45"/>
      <c r="E104" s="45"/>
      <c r="F104" s="45"/>
      <c r="G104" s="45"/>
      <c r="H104" s="45"/>
      <c r="I104" s="45"/>
      <c r="J104" s="45"/>
      <c r="K104" s="45"/>
      <c r="L104" s="45"/>
      <c r="M104" s="45"/>
      <c r="N104" s="45"/>
      <c r="O104" s="45"/>
      <c r="P104" s="45"/>
      <c r="Q104" s="45"/>
      <c r="R104" s="45"/>
      <c r="S104" s="45"/>
      <c r="T104" s="45"/>
      <c r="U104" s="45"/>
      <c r="V104" s="45"/>
      <c r="W104" s="45"/>
      <c r="X104" s="45"/>
      <c r="Y104" s="45"/>
      <c r="Z104" s="45"/>
    </row>
    <row r="105" spans="1:26">
      <c r="A105" s="45"/>
      <c r="B105" s="45"/>
      <c r="C105" s="45"/>
      <c r="D105" s="45"/>
      <c r="E105" s="45"/>
      <c r="F105" s="45"/>
      <c r="G105" s="45"/>
      <c r="H105" s="45"/>
      <c r="I105" s="45"/>
      <c r="J105" s="45"/>
      <c r="K105" s="45"/>
      <c r="L105" s="45"/>
      <c r="M105" s="45"/>
      <c r="N105" s="45"/>
      <c r="O105" s="45"/>
      <c r="P105" s="45"/>
      <c r="Q105" s="45"/>
      <c r="R105" s="45"/>
      <c r="S105" s="45"/>
      <c r="T105" s="45"/>
      <c r="U105" s="45"/>
      <c r="V105" s="45"/>
      <c r="W105" s="45"/>
      <c r="X105" s="45"/>
      <c r="Y105" s="45"/>
      <c r="Z105" s="45"/>
    </row>
    <row r="106" spans="1:26">
      <c r="A106" s="45"/>
      <c r="B106" s="45"/>
      <c r="C106" s="45"/>
      <c r="D106" s="45"/>
      <c r="E106" s="45"/>
      <c r="F106" s="45"/>
      <c r="G106" s="45"/>
      <c r="H106" s="45"/>
      <c r="I106" s="45"/>
      <c r="J106" s="45"/>
      <c r="K106" s="45"/>
      <c r="L106" s="45"/>
      <c r="M106" s="45"/>
      <c r="N106" s="45"/>
      <c r="O106" s="45"/>
      <c r="P106" s="45"/>
      <c r="Q106" s="45"/>
      <c r="R106" s="45"/>
      <c r="S106" s="45"/>
      <c r="T106" s="45"/>
      <c r="U106" s="45"/>
      <c r="V106" s="45"/>
      <c r="W106" s="45"/>
      <c r="X106" s="45"/>
      <c r="Y106" s="45"/>
      <c r="Z106" s="45"/>
    </row>
    <row r="107" spans="1:26">
      <c r="A107" s="45"/>
      <c r="B107" s="45"/>
      <c r="C107" s="45"/>
      <c r="D107" s="45"/>
      <c r="E107" s="45"/>
      <c r="F107" s="45"/>
      <c r="G107" s="45"/>
      <c r="H107" s="45"/>
      <c r="I107" s="45"/>
      <c r="J107" s="45"/>
      <c r="K107" s="45"/>
      <c r="L107" s="45"/>
      <c r="M107" s="45"/>
      <c r="N107" s="45"/>
      <c r="O107" s="45"/>
      <c r="P107" s="45"/>
      <c r="Q107" s="45"/>
      <c r="R107" s="45"/>
      <c r="S107" s="45"/>
      <c r="T107" s="45"/>
      <c r="U107" s="45"/>
      <c r="V107" s="45"/>
      <c r="W107" s="45"/>
      <c r="X107" s="45"/>
      <c r="Y107" s="45"/>
      <c r="Z107" s="45"/>
    </row>
    <row r="108" spans="1:26">
      <c r="A108" s="45"/>
      <c r="B108" s="45"/>
      <c r="C108" s="45"/>
      <c r="D108" s="45"/>
      <c r="E108" s="45"/>
      <c r="F108" s="45"/>
      <c r="G108" s="45"/>
      <c r="H108" s="45"/>
      <c r="I108" s="45"/>
      <c r="J108" s="45"/>
      <c r="K108" s="45"/>
      <c r="L108" s="45"/>
      <c r="M108" s="45"/>
      <c r="N108" s="45"/>
      <c r="O108" s="45"/>
      <c r="P108" s="45"/>
      <c r="Q108" s="45"/>
      <c r="R108" s="45"/>
      <c r="S108" s="45"/>
      <c r="T108" s="45"/>
      <c r="U108" s="45"/>
      <c r="V108" s="45"/>
      <c r="W108" s="45"/>
      <c r="X108" s="45"/>
      <c r="Y108" s="45"/>
      <c r="Z108" s="45"/>
    </row>
    <row r="109" spans="1:26">
      <c r="A109" s="45"/>
      <c r="B109" s="45"/>
      <c r="C109" s="45"/>
      <c r="D109" s="45"/>
      <c r="E109" s="45"/>
      <c r="F109" s="45"/>
      <c r="G109" s="45"/>
      <c r="H109" s="45"/>
      <c r="I109" s="45"/>
      <c r="J109" s="45"/>
      <c r="K109" s="45"/>
      <c r="L109" s="45"/>
      <c r="M109" s="45"/>
      <c r="N109" s="45"/>
      <c r="O109" s="45"/>
      <c r="P109" s="45"/>
      <c r="Q109" s="45"/>
      <c r="R109" s="45"/>
      <c r="S109" s="45"/>
      <c r="T109" s="45"/>
      <c r="U109" s="45"/>
      <c r="V109" s="45"/>
      <c r="W109" s="45"/>
      <c r="X109" s="45"/>
      <c r="Y109" s="45"/>
      <c r="Z109" s="45"/>
    </row>
    <row r="110" spans="1:26">
      <c r="A110" s="45"/>
      <c r="B110" s="45"/>
      <c r="C110" s="45"/>
      <c r="D110" s="45"/>
      <c r="E110" s="45"/>
      <c r="F110" s="45"/>
      <c r="G110" s="45"/>
      <c r="H110" s="45"/>
      <c r="I110" s="45"/>
      <c r="J110" s="45"/>
      <c r="K110" s="45"/>
      <c r="L110" s="45"/>
      <c r="M110" s="45"/>
      <c r="N110" s="45"/>
      <c r="O110" s="45"/>
      <c r="P110" s="45"/>
      <c r="Q110" s="45"/>
      <c r="R110" s="45"/>
      <c r="S110" s="45"/>
      <c r="T110" s="45"/>
      <c r="U110" s="45"/>
      <c r="V110" s="45"/>
      <c r="W110" s="45"/>
      <c r="X110" s="45"/>
      <c r="Y110" s="45"/>
      <c r="Z110" s="45"/>
    </row>
    <row r="111" spans="1:26">
      <c r="A111" s="45"/>
      <c r="B111" s="45"/>
      <c r="C111" s="45"/>
      <c r="D111" s="45"/>
      <c r="E111" s="45"/>
      <c r="F111" s="45"/>
      <c r="G111" s="45"/>
      <c r="H111" s="45"/>
      <c r="I111" s="45"/>
      <c r="J111" s="45"/>
      <c r="K111" s="45"/>
      <c r="L111" s="45"/>
      <c r="M111" s="45"/>
      <c r="N111" s="45"/>
      <c r="O111" s="45"/>
      <c r="P111" s="45"/>
      <c r="Q111" s="45"/>
      <c r="R111" s="45"/>
      <c r="S111" s="45"/>
      <c r="T111" s="45"/>
      <c r="U111" s="45"/>
      <c r="V111" s="45"/>
      <c r="W111" s="45"/>
      <c r="X111" s="45"/>
      <c r="Y111" s="45"/>
      <c r="Z111" s="45"/>
    </row>
    <row r="112" spans="1:26">
      <c r="A112" s="45"/>
      <c r="B112" s="45"/>
      <c r="C112" s="45"/>
      <c r="D112" s="45"/>
      <c r="E112" s="45"/>
      <c r="F112" s="45"/>
      <c r="G112" s="45"/>
      <c r="H112" s="45"/>
      <c r="I112" s="45"/>
      <c r="J112" s="45"/>
      <c r="K112" s="45"/>
      <c r="L112" s="45"/>
      <c r="M112" s="45"/>
      <c r="N112" s="45"/>
      <c r="O112" s="45"/>
      <c r="P112" s="45"/>
      <c r="Q112" s="45"/>
      <c r="R112" s="45"/>
      <c r="S112" s="45"/>
      <c r="T112" s="45"/>
      <c r="U112" s="45"/>
      <c r="V112" s="45"/>
      <c r="W112" s="45"/>
      <c r="X112" s="45"/>
      <c r="Y112" s="45"/>
      <c r="Z112" s="45"/>
    </row>
    <row r="113" spans="1:26">
      <c r="A113" s="45"/>
      <c r="B113" s="45"/>
      <c r="C113" s="45"/>
      <c r="D113" s="45"/>
      <c r="E113" s="45"/>
      <c r="F113" s="45"/>
      <c r="G113" s="45"/>
      <c r="H113" s="45"/>
      <c r="I113" s="45"/>
      <c r="J113" s="45"/>
      <c r="K113" s="45"/>
      <c r="L113" s="45"/>
      <c r="M113" s="45"/>
      <c r="N113" s="45"/>
      <c r="O113" s="45"/>
      <c r="P113" s="45"/>
      <c r="Q113" s="45"/>
      <c r="R113" s="45"/>
      <c r="S113" s="45"/>
      <c r="T113" s="45"/>
      <c r="U113" s="45"/>
      <c r="V113" s="45"/>
      <c r="W113" s="45"/>
      <c r="X113" s="45"/>
      <c r="Y113" s="45"/>
      <c r="Z113" s="45"/>
    </row>
    <row r="114" spans="1:26">
      <c r="A114" s="45"/>
      <c r="B114" s="45"/>
      <c r="C114" s="45"/>
      <c r="D114" s="45"/>
      <c r="E114" s="45"/>
      <c r="F114" s="45"/>
      <c r="G114" s="45"/>
      <c r="H114" s="45"/>
      <c r="I114" s="45"/>
      <c r="J114" s="45"/>
      <c r="K114" s="45"/>
      <c r="L114" s="45"/>
      <c r="M114" s="45"/>
      <c r="N114" s="45"/>
      <c r="O114" s="45"/>
      <c r="P114" s="45"/>
      <c r="Q114" s="45"/>
      <c r="R114" s="45"/>
      <c r="S114" s="45"/>
      <c r="T114" s="45"/>
      <c r="U114" s="45"/>
      <c r="V114" s="45"/>
      <c r="W114" s="45"/>
      <c r="X114" s="45"/>
      <c r="Y114" s="45"/>
      <c r="Z114" s="45"/>
    </row>
    <row r="115" spans="1:26">
      <c r="A115" s="45"/>
      <c r="B115" s="45"/>
      <c r="C115" s="45"/>
      <c r="D115" s="45"/>
      <c r="E115" s="45"/>
      <c r="F115" s="45"/>
      <c r="G115" s="45"/>
      <c r="H115" s="45"/>
      <c r="I115" s="45"/>
      <c r="J115" s="45"/>
      <c r="K115" s="45"/>
      <c r="L115" s="45"/>
      <c r="M115" s="45"/>
      <c r="N115" s="45"/>
      <c r="O115" s="45"/>
      <c r="P115" s="45"/>
      <c r="Q115" s="45"/>
      <c r="R115" s="45"/>
      <c r="S115" s="45"/>
      <c r="T115" s="45"/>
      <c r="U115" s="45"/>
      <c r="V115" s="45"/>
      <c r="W115" s="45"/>
      <c r="X115" s="45"/>
      <c r="Y115" s="45"/>
      <c r="Z115" s="45"/>
    </row>
    <row r="116" spans="1:26">
      <c r="A116" s="45"/>
      <c r="B116" s="45"/>
      <c r="C116" s="45"/>
      <c r="D116" s="45"/>
      <c r="E116" s="45"/>
      <c r="F116" s="45"/>
      <c r="G116" s="45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</row>
    <row r="117" spans="1:26">
      <c r="A117" s="45"/>
      <c r="B117" s="45"/>
      <c r="C117" s="45"/>
      <c r="D117" s="45"/>
      <c r="E117" s="45"/>
      <c r="F117" s="45"/>
      <c r="G117" s="45"/>
      <c r="H117" s="45"/>
      <c r="I117" s="45"/>
      <c r="J117" s="45"/>
      <c r="K117" s="45"/>
      <c r="L117" s="45"/>
      <c r="M117" s="45"/>
      <c r="N117" s="45"/>
      <c r="O117" s="45"/>
      <c r="P117" s="45"/>
      <c r="Q117" s="45"/>
      <c r="R117" s="45"/>
      <c r="S117" s="45"/>
      <c r="T117" s="45"/>
      <c r="U117" s="45"/>
      <c r="V117" s="45"/>
      <c r="W117" s="45"/>
      <c r="X117" s="45"/>
      <c r="Y117" s="45"/>
      <c r="Z117" s="45"/>
    </row>
    <row r="118" spans="1:26">
      <c r="A118" s="45"/>
      <c r="B118" s="45"/>
      <c r="C118" s="45"/>
      <c r="D118" s="45"/>
      <c r="E118" s="45"/>
      <c r="F118" s="45"/>
      <c r="G118" s="45"/>
      <c r="H118" s="45"/>
      <c r="I118" s="45"/>
      <c r="J118" s="45"/>
      <c r="K118" s="45"/>
      <c r="L118" s="45"/>
      <c r="M118" s="45"/>
      <c r="N118" s="45"/>
      <c r="O118" s="45"/>
      <c r="P118" s="45"/>
      <c r="Q118" s="45"/>
      <c r="R118" s="45"/>
      <c r="S118" s="45"/>
      <c r="T118" s="45"/>
      <c r="U118" s="45"/>
      <c r="V118" s="45"/>
      <c r="W118" s="45"/>
      <c r="X118" s="45"/>
      <c r="Y118" s="45"/>
      <c r="Z118" s="45"/>
    </row>
    <row r="119" spans="1:26">
      <c r="A119" s="45"/>
      <c r="B119" s="45"/>
      <c r="C119" s="45"/>
      <c r="D119" s="45"/>
      <c r="E119" s="45"/>
      <c r="F119" s="45"/>
      <c r="G119" s="45"/>
      <c r="H119" s="45"/>
      <c r="I119" s="45"/>
      <c r="J119" s="45"/>
      <c r="K119" s="45"/>
      <c r="L119" s="45"/>
      <c r="M119" s="45"/>
      <c r="N119" s="45"/>
      <c r="O119" s="45"/>
      <c r="P119" s="45"/>
      <c r="Q119" s="45"/>
      <c r="R119" s="45"/>
      <c r="S119" s="45"/>
      <c r="T119" s="45"/>
      <c r="U119" s="45"/>
      <c r="V119" s="45"/>
      <c r="W119" s="45"/>
      <c r="X119" s="45"/>
      <c r="Y119" s="45"/>
      <c r="Z119" s="45"/>
    </row>
    <row r="120" spans="1:26">
      <c r="A120" s="45"/>
      <c r="B120" s="45"/>
      <c r="C120" s="45"/>
      <c r="D120" s="45"/>
      <c r="E120" s="45"/>
      <c r="F120" s="45"/>
      <c r="G120" s="45"/>
      <c r="H120" s="45"/>
      <c r="I120" s="45"/>
      <c r="J120" s="45"/>
      <c r="K120" s="45"/>
      <c r="L120" s="45"/>
      <c r="M120" s="45"/>
      <c r="N120" s="45"/>
      <c r="O120" s="45"/>
      <c r="P120" s="45"/>
      <c r="Q120" s="45"/>
      <c r="R120" s="45"/>
      <c r="S120" s="45"/>
      <c r="T120" s="45"/>
      <c r="U120" s="45"/>
      <c r="V120" s="45"/>
      <c r="W120" s="45"/>
      <c r="X120" s="45"/>
      <c r="Y120" s="45"/>
      <c r="Z120" s="45"/>
    </row>
    <row r="121" spans="1:26">
      <c r="A121" s="45"/>
      <c r="B121" s="45"/>
      <c r="C121" s="45"/>
      <c r="D121" s="45"/>
      <c r="E121" s="45"/>
      <c r="F121" s="45"/>
      <c r="G121" s="45"/>
      <c r="H121" s="45"/>
      <c r="I121" s="45"/>
      <c r="J121" s="45"/>
      <c r="K121" s="45"/>
      <c r="L121" s="45"/>
      <c r="M121" s="45"/>
      <c r="N121" s="45"/>
      <c r="O121" s="45"/>
      <c r="P121" s="45"/>
      <c r="Q121" s="45"/>
      <c r="R121" s="45"/>
      <c r="S121" s="45"/>
      <c r="T121" s="45"/>
      <c r="U121" s="45"/>
      <c r="V121" s="45"/>
      <c r="W121" s="45"/>
      <c r="X121" s="45"/>
      <c r="Y121" s="45"/>
      <c r="Z121" s="45"/>
    </row>
    <row r="122" spans="1:26">
      <c r="A122" s="45"/>
      <c r="B122" s="45"/>
      <c r="C122" s="45"/>
      <c r="D122" s="45"/>
      <c r="E122" s="45"/>
      <c r="F122" s="45"/>
      <c r="G122" s="45"/>
      <c r="H122" s="45"/>
      <c r="I122" s="45"/>
      <c r="J122" s="45"/>
      <c r="K122" s="45"/>
      <c r="L122" s="45"/>
      <c r="M122" s="45"/>
      <c r="N122" s="45"/>
      <c r="O122" s="45"/>
      <c r="P122" s="45"/>
      <c r="Q122" s="45"/>
      <c r="R122" s="45"/>
      <c r="S122" s="45"/>
      <c r="T122" s="45"/>
      <c r="U122" s="45"/>
      <c r="V122" s="45"/>
      <c r="W122" s="45"/>
      <c r="X122" s="45"/>
      <c r="Y122" s="45"/>
      <c r="Z122" s="45"/>
    </row>
    <row r="123" spans="1:26">
      <c r="A123" s="45"/>
      <c r="B123" s="45"/>
      <c r="C123" s="45"/>
      <c r="D123" s="45"/>
      <c r="E123" s="45"/>
      <c r="F123" s="45"/>
      <c r="G123" s="45"/>
      <c r="H123" s="45"/>
      <c r="I123" s="45"/>
      <c r="J123" s="45"/>
      <c r="K123" s="45"/>
      <c r="L123" s="45"/>
      <c r="M123" s="45"/>
      <c r="N123" s="45"/>
      <c r="O123" s="45"/>
      <c r="P123" s="45"/>
      <c r="Q123" s="45"/>
      <c r="R123" s="45"/>
      <c r="S123" s="45"/>
      <c r="T123" s="45"/>
      <c r="U123" s="45"/>
      <c r="V123" s="45"/>
      <c r="W123" s="45"/>
      <c r="X123" s="45"/>
      <c r="Y123" s="45"/>
      <c r="Z123" s="45"/>
    </row>
    <row r="124" spans="1:26">
      <c r="A124" s="45"/>
      <c r="B124" s="45"/>
      <c r="C124" s="45"/>
      <c r="D124" s="45"/>
      <c r="E124" s="45"/>
      <c r="F124" s="45"/>
      <c r="G124" s="45"/>
      <c r="H124" s="45"/>
      <c r="I124" s="45"/>
      <c r="J124" s="45"/>
      <c r="K124" s="45"/>
      <c r="L124" s="45"/>
      <c r="M124" s="45"/>
      <c r="N124" s="45"/>
      <c r="O124" s="45"/>
      <c r="P124" s="45"/>
      <c r="Q124" s="45"/>
      <c r="R124" s="45"/>
      <c r="S124" s="45"/>
      <c r="T124" s="45"/>
      <c r="U124" s="45"/>
      <c r="V124" s="45"/>
      <c r="W124" s="45"/>
      <c r="X124" s="45"/>
      <c r="Y124" s="45"/>
      <c r="Z124" s="45"/>
    </row>
    <row r="125" spans="1:26">
      <c r="A125" s="45"/>
      <c r="B125" s="45"/>
      <c r="C125" s="45"/>
      <c r="D125" s="45"/>
      <c r="E125" s="45"/>
      <c r="F125" s="45"/>
      <c r="G125" s="45"/>
      <c r="H125" s="45"/>
      <c r="I125" s="45"/>
      <c r="J125" s="45"/>
      <c r="K125" s="45"/>
      <c r="L125" s="45"/>
      <c r="M125" s="45"/>
      <c r="N125" s="45"/>
      <c r="O125" s="45"/>
      <c r="P125" s="45"/>
      <c r="Q125" s="45"/>
      <c r="R125" s="45"/>
      <c r="S125" s="45"/>
      <c r="T125" s="45"/>
      <c r="U125" s="45"/>
      <c r="V125" s="45"/>
      <c r="W125" s="45"/>
      <c r="X125" s="45"/>
      <c r="Y125" s="45"/>
      <c r="Z125" s="45"/>
    </row>
    <row r="126" spans="1:26">
      <c r="A126" s="45"/>
      <c r="B126" s="45"/>
      <c r="C126" s="45"/>
      <c r="D126" s="45"/>
      <c r="E126" s="45"/>
      <c r="F126" s="45"/>
      <c r="G126" s="45"/>
      <c r="H126" s="45"/>
      <c r="I126" s="45"/>
      <c r="J126" s="45"/>
      <c r="K126" s="45"/>
      <c r="L126" s="45"/>
      <c r="M126" s="45"/>
      <c r="N126" s="45"/>
      <c r="O126" s="45"/>
      <c r="P126" s="45"/>
      <c r="Q126" s="45"/>
      <c r="R126" s="45"/>
      <c r="S126" s="45"/>
      <c r="T126" s="45"/>
      <c r="U126" s="45"/>
      <c r="V126" s="45"/>
      <c r="W126" s="45"/>
      <c r="X126" s="45"/>
      <c r="Y126" s="45"/>
      <c r="Z126" s="45"/>
    </row>
    <row r="127" spans="1:26">
      <c r="A127" s="45"/>
      <c r="B127" s="45"/>
      <c r="C127" s="45"/>
      <c r="D127" s="45"/>
      <c r="E127" s="45"/>
      <c r="F127" s="45"/>
      <c r="G127" s="45"/>
      <c r="H127" s="45"/>
      <c r="I127" s="45"/>
      <c r="J127" s="45"/>
      <c r="K127" s="45"/>
      <c r="L127" s="45"/>
      <c r="M127" s="45"/>
      <c r="N127" s="45"/>
      <c r="O127" s="45"/>
      <c r="P127" s="45"/>
      <c r="Q127" s="45"/>
      <c r="R127" s="45"/>
      <c r="S127" s="45"/>
      <c r="T127" s="45"/>
      <c r="U127" s="45"/>
      <c r="V127" s="45"/>
      <c r="W127" s="45"/>
      <c r="X127" s="45"/>
      <c r="Y127" s="45"/>
      <c r="Z127" s="45"/>
    </row>
    <row r="128" spans="1:26">
      <c r="A128" s="45"/>
      <c r="B128" s="45"/>
      <c r="C128" s="45"/>
      <c r="D128" s="45"/>
      <c r="E128" s="45"/>
      <c r="F128" s="45"/>
      <c r="G128" s="45"/>
      <c r="H128" s="45"/>
      <c r="I128" s="45"/>
      <c r="J128" s="45"/>
      <c r="K128" s="45"/>
      <c r="L128" s="45"/>
      <c r="M128" s="45"/>
      <c r="N128" s="45"/>
      <c r="O128" s="45"/>
      <c r="P128" s="45"/>
      <c r="Q128" s="45"/>
      <c r="R128" s="45"/>
      <c r="S128" s="45"/>
      <c r="T128" s="45"/>
      <c r="U128" s="45"/>
      <c r="V128" s="45"/>
      <c r="W128" s="45"/>
      <c r="X128" s="45"/>
      <c r="Y128" s="45"/>
      <c r="Z128" s="45"/>
    </row>
    <row r="129" spans="1:26">
      <c r="A129" s="45"/>
      <c r="B129" s="45"/>
      <c r="C129" s="45"/>
      <c r="D129" s="45"/>
      <c r="E129" s="45"/>
      <c r="F129" s="45"/>
      <c r="G129" s="45"/>
      <c r="H129" s="45"/>
      <c r="I129" s="45"/>
      <c r="J129" s="45"/>
      <c r="K129" s="45"/>
      <c r="L129" s="45"/>
      <c r="M129" s="45"/>
      <c r="N129" s="45"/>
      <c r="O129" s="45"/>
      <c r="P129" s="45"/>
      <c r="Q129" s="45"/>
      <c r="R129" s="45"/>
      <c r="S129" s="45"/>
      <c r="T129" s="45"/>
      <c r="U129" s="45"/>
      <c r="V129" s="45"/>
      <c r="W129" s="45"/>
      <c r="X129" s="45"/>
      <c r="Y129" s="45"/>
      <c r="Z129" s="45"/>
    </row>
    <row r="130" spans="1:26">
      <c r="A130" s="45"/>
      <c r="B130" s="45"/>
      <c r="C130" s="45"/>
      <c r="D130" s="45"/>
      <c r="E130" s="45"/>
      <c r="F130" s="45"/>
      <c r="G130" s="45"/>
      <c r="H130" s="45"/>
      <c r="I130" s="45"/>
      <c r="J130" s="45"/>
      <c r="K130" s="45"/>
      <c r="L130" s="45"/>
      <c r="M130" s="45"/>
      <c r="N130" s="45"/>
      <c r="O130" s="45"/>
      <c r="P130" s="45"/>
      <c r="Q130" s="45"/>
      <c r="R130" s="45"/>
      <c r="S130" s="45"/>
      <c r="T130" s="45"/>
      <c r="U130" s="45"/>
      <c r="V130" s="45"/>
      <c r="W130" s="45"/>
      <c r="X130" s="45"/>
      <c r="Y130" s="45"/>
      <c r="Z130" s="45"/>
    </row>
    <row r="131" spans="1:26">
      <c r="A131" s="45"/>
      <c r="B131" s="45"/>
      <c r="C131" s="45"/>
      <c r="D131" s="45"/>
      <c r="E131" s="45"/>
      <c r="F131" s="45"/>
      <c r="G131" s="45"/>
      <c r="H131" s="45"/>
      <c r="I131" s="45"/>
      <c r="J131" s="45"/>
      <c r="K131" s="45"/>
      <c r="L131" s="45"/>
      <c r="M131" s="45"/>
      <c r="N131" s="45"/>
      <c r="O131" s="45"/>
      <c r="P131" s="45"/>
      <c r="Q131" s="45"/>
      <c r="R131" s="45"/>
      <c r="S131" s="45"/>
      <c r="T131" s="45"/>
      <c r="U131" s="45"/>
      <c r="V131" s="45"/>
      <c r="W131" s="45"/>
      <c r="X131" s="45"/>
      <c r="Y131" s="45"/>
      <c r="Z131" s="45"/>
    </row>
    <row r="132" spans="1:26">
      <c r="A132" s="45"/>
      <c r="B132" s="45"/>
      <c r="C132" s="45"/>
      <c r="D132" s="45"/>
      <c r="E132" s="45"/>
      <c r="F132" s="45"/>
      <c r="G132" s="45"/>
      <c r="H132" s="45"/>
      <c r="I132" s="45"/>
      <c r="J132" s="45"/>
      <c r="K132" s="45"/>
      <c r="L132" s="45"/>
      <c r="M132" s="45"/>
      <c r="N132" s="45"/>
      <c r="O132" s="45"/>
      <c r="P132" s="45"/>
      <c r="Q132" s="45"/>
      <c r="R132" s="45"/>
      <c r="S132" s="45"/>
      <c r="T132" s="45"/>
      <c r="U132" s="45"/>
      <c r="V132" s="45"/>
      <c r="W132" s="45"/>
      <c r="X132" s="45"/>
      <c r="Y132" s="45"/>
      <c r="Z132" s="45"/>
    </row>
    <row r="133" spans="1:26">
      <c r="A133" s="45"/>
      <c r="B133" s="45"/>
      <c r="C133" s="45"/>
      <c r="D133" s="45"/>
      <c r="E133" s="45"/>
      <c r="F133" s="45"/>
      <c r="G133" s="45"/>
      <c r="H133" s="45"/>
      <c r="I133" s="45"/>
      <c r="J133" s="45"/>
      <c r="K133" s="45"/>
      <c r="L133" s="45"/>
      <c r="M133" s="45"/>
      <c r="N133" s="45"/>
      <c r="O133" s="45"/>
      <c r="P133" s="45"/>
      <c r="Q133" s="45"/>
      <c r="R133" s="45"/>
      <c r="S133" s="45"/>
      <c r="T133" s="45"/>
      <c r="U133" s="45"/>
      <c r="V133" s="45"/>
      <c r="W133" s="45"/>
      <c r="X133" s="45"/>
      <c r="Y133" s="45"/>
      <c r="Z133" s="45"/>
    </row>
    <row r="134" spans="1:26">
      <c r="A134" s="45"/>
      <c r="B134" s="45"/>
      <c r="C134" s="45"/>
      <c r="D134" s="45"/>
      <c r="E134" s="45"/>
      <c r="F134" s="45"/>
      <c r="G134" s="45"/>
      <c r="H134" s="45"/>
      <c r="I134" s="45"/>
      <c r="J134" s="45"/>
      <c r="K134" s="45"/>
      <c r="L134" s="45"/>
      <c r="M134" s="45"/>
      <c r="N134" s="45"/>
      <c r="O134" s="45"/>
      <c r="P134" s="45"/>
      <c r="Q134" s="45"/>
      <c r="R134" s="45"/>
      <c r="S134" s="45"/>
      <c r="T134" s="45"/>
      <c r="U134" s="45"/>
      <c r="V134" s="45"/>
      <c r="W134" s="45"/>
      <c r="X134" s="45"/>
      <c r="Y134" s="45"/>
      <c r="Z134" s="45"/>
    </row>
    <row r="135" spans="1:26">
      <c r="A135" s="45"/>
      <c r="B135" s="45"/>
      <c r="C135" s="45"/>
      <c r="D135" s="45"/>
      <c r="E135" s="45"/>
      <c r="F135" s="45"/>
      <c r="G135" s="45"/>
      <c r="H135" s="45"/>
      <c r="I135" s="45"/>
      <c r="J135" s="45"/>
      <c r="K135" s="45"/>
      <c r="L135" s="45"/>
      <c r="M135" s="45"/>
      <c r="N135" s="45"/>
      <c r="O135" s="45"/>
      <c r="P135" s="45"/>
      <c r="Q135" s="45"/>
      <c r="R135" s="45"/>
      <c r="S135" s="45"/>
      <c r="T135" s="45"/>
      <c r="U135" s="45"/>
      <c r="V135" s="45"/>
      <c r="W135" s="45"/>
      <c r="X135" s="45"/>
      <c r="Y135" s="45"/>
      <c r="Z135" s="45"/>
    </row>
    <row r="136" spans="1:26">
      <c r="A136" s="45"/>
      <c r="B136" s="45"/>
      <c r="C136" s="45"/>
      <c r="D136" s="45"/>
      <c r="E136" s="45"/>
      <c r="F136" s="45"/>
      <c r="G136" s="45"/>
      <c r="H136" s="45"/>
      <c r="I136" s="45"/>
      <c r="J136" s="45"/>
      <c r="K136" s="45"/>
      <c r="L136" s="45"/>
      <c r="M136" s="45"/>
      <c r="N136" s="45"/>
      <c r="O136" s="45"/>
      <c r="P136" s="45"/>
      <c r="Q136" s="45"/>
      <c r="R136" s="45"/>
      <c r="S136" s="45"/>
      <c r="T136" s="45"/>
      <c r="U136" s="45"/>
      <c r="V136" s="45"/>
      <c r="W136" s="45"/>
      <c r="X136" s="45"/>
      <c r="Y136" s="45"/>
      <c r="Z136" s="45"/>
    </row>
    <row r="137" spans="1:26">
      <c r="A137" s="45"/>
      <c r="B137" s="45"/>
      <c r="C137" s="45"/>
      <c r="D137" s="45"/>
      <c r="E137" s="45"/>
      <c r="F137" s="45"/>
      <c r="G137" s="45"/>
      <c r="H137" s="45"/>
      <c r="I137" s="45"/>
      <c r="J137" s="45"/>
      <c r="K137" s="45"/>
      <c r="L137" s="45"/>
      <c r="M137" s="45"/>
      <c r="N137" s="45"/>
      <c r="O137" s="45"/>
      <c r="P137" s="45"/>
      <c r="Q137" s="45"/>
      <c r="R137" s="45"/>
      <c r="S137" s="45"/>
      <c r="T137" s="45"/>
      <c r="U137" s="45"/>
      <c r="V137" s="45"/>
      <c r="W137" s="45"/>
      <c r="X137" s="45"/>
      <c r="Y137" s="45"/>
      <c r="Z137" s="45"/>
    </row>
    <row r="138" spans="1:26">
      <c r="A138" s="45"/>
      <c r="B138" s="45"/>
      <c r="C138" s="45"/>
      <c r="D138" s="45"/>
      <c r="E138" s="45"/>
      <c r="F138" s="45"/>
      <c r="G138" s="45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</row>
    <row r="139" spans="1:26">
      <c r="A139" s="45"/>
      <c r="B139" s="45"/>
      <c r="C139" s="45"/>
      <c r="D139" s="45"/>
      <c r="E139" s="45"/>
      <c r="F139" s="45"/>
      <c r="G139" s="45"/>
      <c r="H139" s="45"/>
      <c r="I139" s="45"/>
      <c r="J139" s="45"/>
      <c r="K139" s="45"/>
      <c r="L139" s="45"/>
      <c r="M139" s="45"/>
      <c r="N139" s="45"/>
      <c r="O139" s="45"/>
      <c r="P139" s="45"/>
      <c r="Q139" s="45"/>
      <c r="R139" s="45"/>
      <c r="S139" s="45"/>
      <c r="T139" s="45"/>
      <c r="U139" s="45"/>
      <c r="V139" s="45"/>
      <c r="W139" s="45"/>
      <c r="X139" s="45"/>
      <c r="Y139" s="45"/>
      <c r="Z139" s="45"/>
    </row>
    <row r="140" spans="1:26">
      <c r="A140" s="45"/>
      <c r="B140" s="45"/>
      <c r="C140" s="45"/>
      <c r="D140" s="45"/>
      <c r="E140" s="45"/>
      <c r="F140" s="45"/>
      <c r="G140" s="45"/>
      <c r="H140" s="45"/>
      <c r="I140" s="45"/>
      <c r="J140" s="45"/>
      <c r="K140" s="45"/>
      <c r="L140" s="45"/>
      <c r="M140" s="45"/>
      <c r="N140" s="45"/>
      <c r="O140" s="45"/>
      <c r="P140" s="45"/>
      <c r="Q140" s="45"/>
      <c r="R140" s="45"/>
      <c r="S140" s="45"/>
      <c r="T140" s="45"/>
      <c r="U140" s="45"/>
      <c r="V140" s="45"/>
      <c r="W140" s="45"/>
      <c r="X140" s="45"/>
      <c r="Y140" s="45"/>
      <c r="Z140" s="45"/>
    </row>
    <row r="141" spans="1:26">
      <c r="A141" s="45"/>
      <c r="B141" s="45"/>
      <c r="C141" s="45"/>
      <c r="D141" s="45"/>
      <c r="E141" s="45"/>
      <c r="F141" s="45"/>
      <c r="G141" s="45"/>
      <c r="H141" s="45"/>
      <c r="I141" s="45"/>
      <c r="J141" s="45"/>
      <c r="K141" s="45"/>
      <c r="L141" s="45"/>
      <c r="M141" s="45"/>
      <c r="N141" s="45"/>
      <c r="O141" s="45"/>
      <c r="P141" s="45"/>
      <c r="Q141" s="45"/>
      <c r="R141" s="45"/>
      <c r="S141" s="45"/>
      <c r="T141" s="45"/>
      <c r="U141" s="45"/>
      <c r="V141" s="45"/>
      <c r="W141" s="45"/>
      <c r="X141" s="45"/>
      <c r="Y141" s="45"/>
      <c r="Z141" s="45"/>
    </row>
    <row r="142" spans="1:26">
      <c r="A142" s="45"/>
      <c r="B142" s="45"/>
      <c r="C142" s="45"/>
      <c r="D142" s="45"/>
      <c r="E142" s="45"/>
      <c r="F142" s="45"/>
      <c r="G142" s="45"/>
      <c r="H142" s="45"/>
      <c r="I142" s="45"/>
      <c r="J142" s="45"/>
      <c r="K142" s="45"/>
      <c r="L142" s="45"/>
      <c r="M142" s="45"/>
      <c r="N142" s="45"/>
      <c r="O142" s="45"/>
      <c r="P142" s="45"/>
      <c r="Q142" s="45"/>
      <c r="R142" s="45"/>
      <c r="S142" s="45"/>
      <c r="T142" s="45"/>
      <c r="U142" s="45"/>
      <c r="V142" s="45"/>
      <c r="W142" s="45"/>
      <c r="X142" s="45"/>
      <c r="Y142" s="45"/>
      <c r="Z142" s="45"/>
    </row>
    <row r="143" spans="1:26">
      <c r="A143" s="45"/>
      <c r="B143" s="45"/>
      <c r="C143" s="45"/>
      <c r="D143" s="45"/>
      <c r="E143" s="45"/>
      <c r="F143" s="45"/>
      <c r="G143" s="45"/>
      <c r="H143" s="45"/>
      <c r="I143" s="45"/>
      <c r="J143" s="45"/>
      <c r="K143" s="45"/>
      <c r="L143" s="45"/>
      <c r="M143" s="45"/>
      <c r="N143" s="45"/>
      <c r="O143" s="45"/>
      <c r="P143" s="45"/>
      <c r="Q143" s="45"/>
      <c r="R143" s="45"/>
      <c r="S143" s="45"/>
      <c r="T143" s="45"/>
      <c r="U143" s="45"/>
      <c r="V143" s="45"/>
      <c r="W143" s="45"/>
      <c r="X143" s="45"/>
      <c r="Y143" s="45"/>
      <c r="Z143" s="45"/>
    </row>
    <row r="144" spans="1:26">
      <c r="A144" s="45"/>
      <c r="B144" s="45"/>
      <c r="C144" s="45"/>
      <c r="D144" s="45"/>
      <c r="E144" s="45"/>
      <c r="F144" s="45"/>
      <c r="G144" s="45"/>
      <c r="H144" s="45"/>
      <c r="I144" s="45"/>
      <c r="J144" s="45"/>
      <c r="K144" s="45"/>
      <c r="L144" s="45"/>
      <c r="M144" s="45"/>
      <c r="N144" s="45"/>
      <c r="O144" s="45"/>
      <c r="P144" s="45"/>
      <c r="Q144" s="45"/>
      <c r="R144" s="45"/>
      <c r="S144" s="45"/>
      <c r="T144" s="45"/>
      <c r="U144" s="45"/>
      <c r="V144" s="45"/>
      <c r="W144" s="45"/>
      <c r="X144" s="45"/>
      <c r="Y144" s="45"/>
      <c r="Z144" s="45"/>
    </row>
    <row r="145" spans="1:26">
      <c r="A145" s="45"/>
      <c r="B145" s="45"/>
      <c r="C145" s="45"/>
      <c r="D145" s="45"/>
      <c r="E145" s="45"/>
      <c r="F145" s="45"/>
      <c r="G145" s="45"/>
      <c r="H145" s="45"/>
      <c r="I145" s="45"/>
      <c r="J145" s="45"/>
      <c r="K145" s="45"/>
      <c r="L145" s="45"/>
      <c r="M145" s="45"/>
      <c r="N145" s="45"/>
      <c r="O145" s="45"/>
      <c r="P145" s="45"/>
      <c r="Q145" s="45"/>
      <c r="R145" s="45"/>
      <c r="S145" s="45"/>
      <c r="T145" s="45"/>
      <c r="U145" s="45"/>
      <c r="V145" s="45"/>
      <c r="W145" s="45"/>
      <c r="X145" s="45"/>
      <c r="Y145" s="45"/>
      <c r="Z145" s="45"/>
    </row>
    <row r="146" spans="1:26">
      <c r="A146" s="45"/>
      <c r="B146" s="45"/>
      <c r="C146" s="45"/>
      <c r="D146" s="45"/>
      <c r="E146" s="45"/>
      <c r="F146" s="45"/>
      <c r="G146" s="45"/>
      <c r="H146" s="45"/>
      <c r="I146" s="45"/>
      <c r="J146" s="45"/>
      <c r="K146" s="45"/>
      <c r="L146" s="45"/>
      <c r="M146" s="45"/>
      <c r="N146" s="45"/>
      <c r="O146" s="45"/>
      <c r="P146" s="45"/>
      <c r="Q146" s="45"/>
      <c r="R146" s="45"/>
      <c r="S146" s="45"/>
      <c r="T146" s="45"/>
      <c r="U146" s="45"/>
      <c r="V146" s="45"/>
      <c r="W146" s="45"/>
      <c r="X146" s="45"/>
      <c r="Y146" s="45"/>
      <c r="Z146" s="45"/>
    </row>
    <row r="147" spans="1:26">
      <c r="A147" s="45"/>
      <c r="B147" s="45"/>
      <c r="C147" s="45"/>
      <c r="D147" s="45"/>
      <c r="E147" s="45"/>
      <c r="F147" s="45"/>
      <c r="G147" s="45"/>
      <c r="H147" s="45"/>
      <c r="I147" s="45"/>
      <c r="J147" s="45"/>
      <c r="K147" s="45"/>
      <c r="L147" s="45"/>
      <c r="M147" s="45"/>
      <c r="N147" s="45"/>
      <c r="O147" s="45"/>
      <c r="P147" s="45"/>
      <c r="Q147" s="45"/>
      <c r="R147" s="45"/>
      <c r="S147" s="45"/>
      <c r="T147" s="45"/>
      <c r="U147" s="45"/>
      <c r="V147" s="45"/>
      <c r="W147" s="45"/>
      <c r="X147" s="45"/>
      <c r="Y147" s="45"/>
      <c r="Z147" s="45"/>
    </row>
    <row r="148" spans="1:26">
      <c r="A148" s="45"/>
      <c r="B148" s="45"/>
      <c r="C148" s="45"/>
      <c r="D148" s="45"/>
      <c r="E148" s="45"/>
      <c r="F148" s="45"/>
      <c r="G148" s="45"/>
      <c r="H148" s="45"/>
      <c r="I148" s="45"/>
      <c r="J148" s="45"/>
      <c r="K148" s="45"/>
      <c r="L148" s="45"/>
      <c r="M148" s="45"/>
      <c r="N148" s="45"/>
      <c r="O148" s="45"/>
      <c r="P148" s="45"/>
      <c r="Q148" s="45"/>
      <c r="R148" s="45"/>
      <c r="S148" s="45"/>
      <c r="T148" s="45"/>
      <c r="U148" s="45"/>
      <c r="V148" s="45"/>
      <c r="W148" s="45"/>
      <c r="X148" s="45"/>
      <c r="Y148" s="45"/>
      <c r="Z148" s="45"/>
    </row>
    <row r="149" spans="1:26">
      <c r="A149" s="45"/>
      <c r="B149" s="45"/>
      <c r="C149" s="45"/>
      <c r="D149" s="45"/>
      <c r="E149" s="45"/>
      <c r="F149" s="45"/>
      <c r="G149" s="45"/>
      <c r="H149" s="45"/>
      <c r="I149" s="45"/>
      <c r="J149" s="45"/>
      <c r="K149" s="45"/>
      <c r="L149" s="45"/>
      <c r="M149" s="45"/>
      <c r="N149" s="45"/>
      <c r="O149" s="45"/>
      <c r="P149" s="45"/>
      <c r="Q149" s="45"/>
      <c r="R149" s="45"/>
      <c r="S149" s="45"/>
      <c r="T149" s="45"/>
      <c r="U149" s="45"/>
      <c r="V149" s="45"/>
      <c r="W149" s="45"/>
      <c r="X149" s="45"/>
      <c r="Y149" s="45"/>
      <c r="Z149" s="45"/>
    </row>
    <row r="150" spans="1:26">
      <c r="A150" s="45"/>
      <c r="B150" s="45"/>
      <c r="C150" s="45"/>
      <c r="D150" s="45"/>
      <c r="E150" s="45"/>
      <c r="F150" s="45"/>
      <c r="G150" s="45"/>
      <c r="H150" s="45"/>
      <c r="I150" s="45"/>
      <c r="J150" s="45"/>
      <c r="K150" s="45"/>
      <c r="L150" s="45"/>
      <c r="M150" s="45"/>
      <c r="N150" s="45"/>
      <c r="O150" s="45"/>
      <c r="P150" s="45"/>
      <c r="Q150" s="45"/>
      <c r="R150" s="45"/>
      <c r="S150" s="45"/>
      <c r="T150" s="45"/>
      <c r="U150" s="45"/>
      <c r="V150" s="45"/>
      <c r="W150" s="45"/>
      <c r="X150" s="45"/>
      <c r="Y150" s="45"/>
      <c r="Z150" s="45"/>
    </row>
    <row r="151" spans="1:26">
      <c r="A151" s="45"/>
      <c r="B151" s="45"/>
      <c r="C151" s="45"/>
      <c r="D151" s="45"/>
      <c r="E151" s="45"/>
      <c r="F151" s="45"/>
      <c r="G151" s="45"/>
      <c r="H151" s="45"/>
      <c r="I151" s="45"/>
      <c r="J151" s="45"/>
      <c r="K151" s="45"/>
      <c r="L151" s="45"/>
      <c r="M151" s="45"/>
      <c r="N151" s="45"/>
      <c r="O151" s="45"/>
      <c r="P151" s="45"/>
      <c r="Q151" s="45"/>
      <c r="R151" s="45"/>
      <c r="S151" s="45"/>
      <c r="T151" s="45"/>
      <c r="U151" s="45"/>
      <c r="V151" s="45"/>
      <c r="W151" s="45"/>
      <c r="X151" s="45"/>
      <c r="Y151" s="45"/>
      <c r="Z151" s="45"/>
    </row>
    <row r="152" spans="1:26">
      <c r="A152" s="45"/>
      <c r="B152" s="45"/>
      <c r="C152" s="45"/>
      <c r="D152" s="45"/>
      <c r="E152" s="45"/>
      <c r="F152" s="45"/>
      <c r="G152" s="45"/>
      <c r="H152" s="45"/>
      <c r="I152" s="45"/>
      <c r="J152" s="45"/>
      <c r="K152" s="45"/>
      <c r="L152" s="45"/>
      <c r="M152" s="45"/>
      <c r="N152" s="45"/>
      <c r="O152" s="45"/>
      <c r="P152" s="45"/>
      <c r="Q152" s="45"/>
      <c r="R152" s="45"/>
      <c r="S152" s="45"/>
      <c r="T152" s="45"/>
      <c r="U152" s="45"/>
      <c r="V152" s="45"/>
      <c r="W152" s="45"/>
      <c r="X152" s="45"/>
      <c r="Y152" s="45"/>
      <c r="Z152" s="45"/>
    </row>
    <row r="153" spans="1:26">
      <c r="A153" s="45"/>
      <c r="B153" s="45"/>
      <c r="C153" s="45"/>
      <c r="D153" s="45"/>
      <c r="E153" s="45"/>
      <c r="F153" s="45"/>
      <c r="G153" s="45"/>
      <c r="H153" s="45"/>
      <c r="I153" s="45"/>
      <c r="J153" s="45"/>
      <c r="K153" s="45"/>
      <c r="L153" s="45"/>
      <c r="M153" s="45"/>
      <c r="N153" s="45"/>
      <c r="O153" s="45"/>
      <c r="P153" s="45"/>
      <c r="Q153" s="45"/>
      <c r="R153" s="45"/>
      <c r="S153" s="45"/>
      <c r="T153" s="45"/>
      <c r="U153" s="45"/>
      <c r="V153" s="45"/>
      <c r="W153" s="45"/>
      <c r="X153" s="45"/>
      <c r="Y153" s="45"/>
      <c r="Z153" s="45"/>
    </row>
    <row r="154" spans="1:26">
      <c r="A154" s="45"/>
      <c r="B154" s="45"/>
      <c r="C154" s="45"/>
      <c r="D154" s="45"/>
      <c r="E154" s="45"/>
      <c r="F154" s="45"/>
      <c r="G154" s="45"/>
      <c r="H154" s="45"/>
      <c r="I154" s="45"/>
      <c r="J154" s="45"/>
      <c r="K154" s="45"/>
      <c r="L154" s="45"/>
      <c r="M154" s="45"/>
      <c r="N154" s="45"/>
      <c r="O154" s="45"/>
      <c r="P154" s="45"/>
      <c r="Q154" s="45"/>
      <c r="R154" s="45"/>
      <c r="S154" s="45"/>
      <c r="T154" s="45"/>
      <c r="U154" s="45"/>
      <c r="V154" s="45"/>
      <c r="W154" s="45"/>
      <c r="X154" s="45"/>
      <c r="Y154" s="45"/>
      <c r="Z154" s="45"/>
    </row>
    <row r="155" spans="1:26">
      <c r="A155" s="45"/>
      <c r="B155" s="45"/>
      <c r="C155" s="45"/>
      <c r="D155" s="45"/>
      <c r="E155" s="45"/>
      <c r="F155" s="45"/>
      <c r="G155" s="45"/>
      <c r="H155" s="45"/>
      <c r="I155" s="45"/>
      <c r="J155" s="45"/>
      <c r="K155" s="45"/>
      <c r="L155" s="45"/>
      <c r="M155" s="45"/>
      <c r="N155" s="45"/>
      <c r="O155" s="45"/>
      <c r="P155" s="45"/>
      <c r="Q155" s="45"/>
      <c r="R155" s="45"/>
      <c r="S155" s="45"/>
      <c r="T155" s="45"/>
      <c r="U155" s="45"/>
      <c r="V155" s="45"/>
      <c r="W155" s="45"/>
      <c r="X155" s="45"/>
      <c r="Y155" s="45"/>
      <c r="Z155" s="45"/>
    </row>
    <row r="156" spans="1:26">
      <c r="A156" s="45"/>
      <c r="B156" s="45"/>
      <c r="C156" s="45"/>
      <c r="D156" s="45"/>
      <c r="E156" s="45"/>
      <c r="F156" s="45"/>
      <c r="G156" s="45"/>
      <c r="H156" s="45"/>
      <c r="I156" s="45"/>
      <c r="J156" s="45"/>
      <c r="K156" s="45"/>
      <c r="L156" s="45"/>
      <c r="M156" s="45"/>
      <c r="N156" s="45"/>
      <c r="O156" s="45"/>
      <c r="P156" s="45"/>
      <c r="Q156" s="45"/>
      <c r="R156" s="45"/>
      <c r="S156" s="45"/>
      <c r="T156" s="45"/>
      <c r="U156" s="45"/>
      <c r="V156" s="45"/>
      <c r="W156" s="45"/>
      <c r="X156" s="45"/>
      <c r="Y156" s="45"/>
      <c r="Z156" s="45"/>
    </row>
    <row r="157" spans="1:26">
      <c r="A157" s="45"/>
      <c r="B157" s="45"/>
      <c r="C157" s="45"/>
      <c r="D157" s="45"/>
      <c r="E157" s="45"/>
      <c r="F157" s="45"/>
      <c r="G157" s="45"/>
      <c r="H157" s="45"/>
      <c r="I157" s="45"/>
      <c r="J157" s="45"/>
      <c r="K157" s="45"/>
      <c r="L157" s="45"/>
      <c r="M157" s="45"/>
      <c r="N157" s="45"/>
      <c r="O157" s="45"/>
      <c r="P157" s="45"/>
      <c r="Q157" s="45"/>
      <c r="R157" s="45"/>
      <c r="S157" s="45"/>
      <c r="T157" s="45"/>
      <c r="U157" s="45"/>
      <c r="V157" s="45"/>
      <c r="W157" s="45"/>
      <c r="X157" s="45"/>
      <c r="Y157" s="45"/>
      <c r="Z157" s="45"/>
    </row>
    <row r="158" spans="1:26">
      <c r="A158" s="45"/>
      <c r="B158" s="45"/>
      <c r="C158" s="45"/>
      <c r="D158" s="45"/>
      <c r="E158" s="45"/>
      <c r="F158" s="45"/>
      <c r="G158" s="45"/>
      <c r="H158" s="45"/>
      <c r="I158" s="45"/>
      <c r="J158" s="45"/>
      <c r="K158" s="45"/>
      <c r="L158" s="45"/>
      <c r="M158" s="45"/>
      <c r="N158" s="45"/>
      <c r="O158" s="45"/>
      <c r="P158" s="45"/>
      <c r="Q158" s="45"/>
      <c r="R158" s="45"/>
      <c r="S158" s="45"/>
      <c r="T158" s="45"/>
      <c r="U158" s="45"/>
      <c r="V158" s="45"/>
      <c r="W158" s="45"/>
      <c r="X158" s="45"/>
      <c r="Y158" s="45"/>
      <c r="Z158" s="45"/>
    </row>
    <row r="159" spans="1:26">
      <c r="A159" s="45"/>
      <c r="B159" s="45"/>
      <c r="C159" s="45"/>
      <c r="D159" s="45"/>
      <c r="E159" s="45"/>
      <c r="F159" s="45"/>
      <c r="G159" s="45"/>
      <c r="H159" s="45"/>
      <c r="I159" s="45"/>
      <c r="J159" s="45"/>
      <c r="K159" s="45"/>
      <c r="L159" s="45"/>
      <c r="M159" s="45"/>
      <c r="N159" s="45"/>
      <c r="O159" s="45"/>
      <c r="P159" s="45"/>
      <c r="Q159" s="45"/>
      <c r="R159" s="45"/>
      <c r="S159" s="45"/>
      <c r="T159" s="45"/>
      <c r="U159" s="45"/>
      <c r="V159" s="45"/>
      <c r="W159" s="45"/>
      <c r="X159" s="45"/>
      <c r="Y159" s="45"/>
      <c r="Z159" s="45"/>
    </row>
    <row r="160" spans="1:26">
      <c r="A160" s="45"/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</row>
    <row r="161" spans="1:26">
      <c r="A161" s="45"/>
      <c r="B161" s="45"/>
      <c r="C161" s="45"/>
      <c r="D161" s="45"/>
      <c r="E161" s="45"/>
      <c r="F161" s="45"/>
      <c r="G161" s="45"/>
      <c r="H161" s="45"/>
      <c r="I161" s="45"/>
      <c r="J161" s="45"/>
      <c r="K161" s="45"/>
      <c r="L161" s="45"/>
      <c r="M161" s="45"/>
      <c r="N161" s="45"/>
      <c r="O161" s="45"/>
      <c r="P161" s="45"/>
      <c r="Q161" s="45"/>
      <c r="R161" s="45"/>
      <c r="S161" s="45"/>
      <c r="T161" s="45"/>
      <c r="U161" s="45"/>
      <c r="V161" s="45"/>
      <c r="W161" s="45"/>
      <c r="X161" s="45"/>
      <c r="Y161" s="45"/>
      <c r="Z161" s="45"/>
    </row>
    <row r="162" spans="1:26">
      <c r="A162" s="45"/>
      <c r="B162" s="45"/>
      <c r="C162" s="45"/>
      <c r="D162" s="45"/>
      <c r="E162" s="45"/>
      <c r="F162" s="45"/>
      <c r="G162" s="45"/>
      <c r="H162" s="45"/>
      <c r="I162" s="45"/>
      <c r="J162" s="45"/>
      <c r="K162" s="45"/>
      <c r="L162" s="45"/>
      <c r="M162" s="45"/>
      <c r="N162" s="45"/>
      <c r="O162" s="45"/>
      <c r="P162" s="45"/>
      <c r="Q162" s="45"/>
      <c r="R162" s="45"/>
      <c r="S162" s="45"/>
      <c r="T162" s="45"/>
      <c r="U162" s="45"/>
      <c r="V162" s="45"/>
      <c r="W162" s="45"/>
      <c r="X162" s="45"/>
      <c r="Y162" s="45"/>
      <c r="Z162" s="45"/>
    </row>
    <row r="163" spans="1:26">
      <c r="A163" s="45"/>
      <c r="B163" s="45"/>
      <c r="C163" s="45"/>
      <c r="D163" s="45"/>
      <c r="E163" s="45"/>
      <c r="F163" s="45"/>
      <c r="G163" s="45"/>
      <c r="H163" s="45"/>
      <c r="I163" s="45"/>
      <c r="J163" s="45"/>
      <c r="K163" s="45"/>
      <c r="L163" s="45"/>
      <c r="M163" s="45"/>
      <c r="N163" s="45"/>
      <c r="O163" s="45"/>
      <c r="P163" s="45"/>
      <c r="Q163" s="45"/>
      <c r="R163" s="45"/>
      <c r="S163" s="45"/>
      <c r="T163" s="45"/>
      <c r="U163" s="45"/>
      <c r="V163" s="45"/>
      <c r="W163" s="45"/>
      <c r="X163" s="45"/>
      <c r="Y163" s="45"/>
      <c r="Z163" s="45"/>
    </row>
    <row r="164" spans="1:26">
      <c r="A164" s="45"/>
      <c r="B164" s="45"/>
      <c r="C164" s="45"/>
      <c r="D164" s="45"/>
      <c r="E164" s="45"/>
      <c r="F164" s="45"/>
      <c r="G164" s="45"/>
      <c r="H164" s="45"/>
      <c r="I164" s="45"/>
      <c r="J164" s="45"/>
      <c r="K164" s="45"/>
      <c r="L164" s="45"/>
      <c r="M164" s="45"/>
      <c r="N164" s="45"/>
      <c r="O164" s="45"/>
      <c r="P164" s="45"/>
      <c r="Q164" s="45"/>
      <c r="R164" s="45"/>
      <c r="S164" s="45"/>
      <c r="T164" s="45"/>
      <c r="U164" s="45"/>
      <c r="V164" s="45"/>
      <c r="W164" s="45"/>
      <c r="X164" s="45"/>
      <c r="Y164" s="45"/>
      <c r="Z164" s="45"/>
    </row>
    <row r="165" spans="1:26">
      <c r="A165" s="45"/>
      <c r="B165" s="45"/>
      <c r="C165" s="45"/>
      <c r="D165" s="45"/>
      <c r="E165" s="45"/>
      <c r="F165" s="45"/>
      <c r="G165" s="45"/>
      <c r="H165" s="45"/>
      <c r="I165" s="45"/>
      <c r="J165" s="45"/>
      <c r="K165" s="45"/>
      <c r="L165" s="45"/>
      <c r="M165" s="45"/>
      <c r="N165" s="45"/>
      <c r="O165" s="45"/>
      <c r="P165" s="45"/>
      <c r="Q165" s="45"/>
      <c r="R165" s="45"/>
      <c r="S165" s="45"/>
      <c r="T165" s="45"/>
      <c r="U165" s="45"/>
      <c r="V165" s="45"/>
      <c r="W165" s="45"/>
      <c r="X165" s="45"/>
      <c r="Y165" s="45"/>
      <c r="Z165" s="45"/>
    </row>
    <row r="166" spans="1:26">
      <c r="A166" s="45"/>
      <c r="B166" s="45"/>
      <c r="C166" s="45"/>
      <c r="D166" s="45"/>
      <c r="E166" s="45"/>
      <c r="F166" s="45"/>
      <c r="G166" s="45"/>
      <c r="H166" s="45"/>
      <c r="I166" s="45"/>
      <c r="J166" s="45"/>
      <c r="K166" s="45"/>
      <c r="L166" s="45"/>
      <c r="M166" s="45"/>
      <c r="N166" s="45"/>
      <c r="O166" s="45"/>
      <c r="P166" s="45"/>
      <c r="Q166" s="45"/>
      <c r="R166" s="45"/>
      <c r="S166" s="45"/>
      <c r="T166" s="45"/>
      <c r="U166" s="45"/>
      <c r="V166" s="45"/>
      <c r="W166" s="45"/>
      <c r="X166" s="45"/>
      <c r="Y166" s="45"/>
      <c r="Z166" s="45"/>
    </row>
    <row r="167" spans="1:26">
      <c r="A167" s="45"/>
      <c r="B167" s="45"/>
      <c r="C167" s="45"/>
      <c r="D167" s="45"/>
      <c r="E167" s="45"/>
      <c r="F167" s="45"/>
      <c r="G167" s="45"/>
      <c r="H167" s="45"/>
      <c r="I167" s="45"/>
      <c r="J167" s="45"/>
      <c r="K167" s="45"/>
      <c r="L167" s="45"/>
      <c r="M167" s="45"/>
      <c r="N167" s="45"/>
      <c r="O167" s="45"/>
      <c r="P167" s="45"/>
      <c r="Q167" s="45"/>
      <c r="R167" s="45"/>
      <c r="S167" s="45"/>
      <c r="T167" s="45"/>
      <c r="U167" s="45"/>
      <c r="V167" s="45"/>
      <c r="W167" s="45"/>
      <c r="X167" s="45"/>
      <c r="Y167" s="45"/>
      <c r="Z167" s="45"/>
    </row>
    <row r="168" spans="1:26">
      <c r="A168" s="45"/>
      <c r="B168" s="45"/>
      <c r="C168" s="45"/>
      <c r="D168" s="45"/>
      <c r="E168" s="45"/>
      <c r="F168" s="45"/>
      <c r="G168" s="45"/>
      <c r="H168" s="45"/>
      <c r="I168" s="45"/>
      <c r="J168" s="45"/>
      <c r="K168" s="45"/>
      <c r="L168" s="45"/>
      <c r="M168" s="45"/>
      <c r="N168" s="45"/>
      <c r="O168" s="45"/>
      <c r="P168" s="45"/>
      <c r="Q168" s="45"/>
      <c r="R168" s="45"/>
      <c r="S168" s="45"/>
      <c r="T168" s="45"/>
      <c r="U168" s="45"/>
      <c r="V168" s="45"/>
      <c r="W168" s="45"/>
      <c r="X168" s="45"/>
      <c r="Y168" s="45"/>
      <c r="Z168" s="45"/>
    </row>
    <row r="169" spans="1:26">
      <c r="A169" s="45"/>
      <c r="B169" s="45"/>
      <c r="C169" s="45"/>
      <c r="D169" s="45"/>
      <c r="E169" s="45"/>
      <c r="F169" s="45"/>
      <c r="G169" s="45"/>
      <c r="H169" s="45"/>
      <c r="I169" s="45"/>
      <c r="J169" s="45"/>
      <c r="K169" s="45"/>
      <c r="L169" s="45"/>
      <c r="M169" s="45"/>
      <c r="N169" s="45"/>
      <c r="O169" s="45"/>
      <c r="P169" s="45"/>
      <c r="Q169" s="45"/>
      <c r="R169" s="45"/>
      <c r="S169" s="45"/>
      <c r="T169" s="45"/>
      <c r="U169" s="45"/>
      <c r="V169" s="45"/>
      <c r="W169" s="45"/>
      <c r="X169" s="45"/>
      <c r="Y169" s="45"/>
      <c r="Z169" s="45"/>
    </row>
    <row r="170" spans="1:26">
      <c r="A170" s="45"/>
      <c r="B170" s="45"/>
      <c r="C170" s="45"/>
      <c r="D170" s="45"/>
      <c r="E170" s="45"/>
      <c r="F170" s="45"/>
      <c r="G170" s="45"/>
      <c r="H170" s="45"/>
      <c r="I170" s="45"/>
      <c r="J170" s="45"/>
      <c r="K170" s="45"/>
      <c r="L170" s="45"/>
      <c r="M170" s="45"/>
      <c r="N170" s="45"/>
      <c r="O170" s="45"/>
      <c r="P170" s="45"/>
      <c r="Q170" s="45"/>
      <c r="R170" s="45"/>
      <c r="S170" s="45"/>
      <c r="T170" s="45"/>
      <c r="U170" s="45"/>
      <c r="V170" s="45"/>
      <c r="W170" s="45"/>
      <c r="X170" s="45"/>
      <c r="Y170" s="45"/>
      <c r="Z170" s="45"/>
    </row>
    <row r="171" spans="1:26">
      <c r="A171" s="45"/>
      <c r="B171" s="45"/>
      <c r="C171" s="45"/>
      <c r="D171" s="45"/>
      <c r="E171" s="45"/>
      <c r="F171" s="45"/>
      <c r="G171" s="45"/>
      <c r="H171" s="45"/>
      <c r="I171" s="45"/>
      <c r="J171" s="45"/>
      <c r="K171" s="45"/>
      <c r="L171" s="45"/>
      <c r="M171" s="45"/>
      <c r="N171" s="45"/>
      <c r="O171" s="45"/>
      <c r="P171" s="45"/>
      <c r="Q171" s="45"/>
      <c r="R171" s="45"/>
      <c r="S171" s="45"/>
      <c r="T171" s="45"/>
      <c r="U171" s="45"/>
      <c r="V171" s="45"/>
      <c r="W171" s="45"/>
      <c r="X171" s="45"/>
      <c r="Y171" s="45"/>
      <c r="Z171" s="45"/>
    </row>
    <row r="172" spans="1:26">
      <c r="A172" s="45"/>
      <c r="B172" s="45"/>
      <c r="C172" s="45"/>
      <c r="D172" s="45"/>
      <c r="E172" s="45"/>
      <c r="F172" s="45"/>
      <c r="G172" s="45"/>
      <c r="H172" s="45"/>
      <c r="I172" s="45"/>
      <c r="J172" s="45"/>
      <c r="K172" s="45"/>
      <c r="L172" s="45"/>
      <c r="M172" s="45"/>
      <c r="N172" s="45"/>
      <c r="O172" s="45"/>
      <c r="P172" s="45"/>
      <c r="Q172" s="45"/>
      <c r="R172" s="45"/>
      <c r="S172" s="45"/>
      <c r="T172" s="45"/>
      <c r="U172" s="45"/>
      <c r="V172" s="45"/>
      <c r="W172" s="45"/>
      <c r="X172" s="45"/>
      <c r="Y172" s="45"/>
      <c r="Z172" s="45"/>
    </row>
    <row r="173" spans="1:26">
      <c r="A173" s="45"/>
      <c r="B173" s="45"/>
      <c r="C173" s="45"/>
      <c r="D173" s="45"/>
      <c r="E173" s="45"/>
      <c r="F173" s="45"/>
      <c r="G173" s="45"/>
      <c r="H173" s="45"/>
      <c r="I173" s="45"/>
      <c r="J173" s="45"/>
      <c r="K173" s="45"/>
      <c r="L173" s="45"/>
      <c r="M173" s="45"/>
      <c r="N173" s="45"/>
      <c r="O173" s="45"/>
      <c r="P173" s="45"/>
      <c r="Q173" s="45"/>
      <c r="R173" s="45"/>
      <c r="S173" s="45"/>
      <c r="T173" s="45"/>
      <c r="U173" s="45"/>
      <c r="V173" s="45"/>
      <c r="W173" s="45"/>
      <c r="X173" s="45"/>
      <c r="Y173" s="45"/>
      <c r="Z173" s="45"/>
    </row>
    <row r="174" spans="1:26">
      <c r="A174" s="45"/>
      <c r="B174" s="45"/>
      <c r="C174" s="45"/>
      <c r="D174" s="45"/>
      <c r="E174" s="45"/>
      <c r="F174" s="45"/>
      <c r="G174" s="45"/>
      <c r="H174" s="45"/>
      <c r="I174" s="45"/>
      <c r="J174" s="45"/>
      <c r="K174" s="45"/>
      <c r="L174" s="45"/>
      <c r="M174" s="45"/>
      <c r="N174" s="45"/>
      <c r="O174" s="45"/>
      <c r="P174" s="45"/>
      <c r="Q174" s="45"/>
      <c r="R174" s="45"/>
      <c r="S174" s="45"/>
      <c r="T174" s="45"/>
      <c r="U174" s="45"/>
      <c r="V174" s="45"/>
      <c r="W174" s="45"/>
      <c r="X174" s="45"/>
      <c r="Y174" s="45"/>
      <c r="Z174" s="45"/>
    </row>
    <row r="175" spans="1:26">
      <c r="A175" s="45"/>
      <c r="B175" s="45"/>
      <c r="C175" s="45"/>
      <c r="D175" s="45"/>
      <c r="E175" s="45"/>
      <c r="F175" s="45"/>
      <c r="G175" s="45"/>
      <c r="H175" s="45"/>
      <c r="I175" s="45"/>
      <c r="J175" s="45"/>
      <c r="K175" s="45"/>
      <c r="L175" s="45"/>
      <c r="M175" s="45"/>
      <c r="N175" s="45"/>
      <c r="O175" s="45"/>
      <c r="P175" s="45"/>
      <c r="Q175" s="45"/>
      <c r="R175" s="45"/>
      <c r="S175" s="45"/>
      <c r="T175" s="45"/>
      <c r="U175" s="45"/>
      <c r="V175" s="45"/>
      <c r="W175" s="45"/>
      <c r="X175" s="45"/>
      <c r="Y175" s="45"/>
      <c r="Z175" s="45"/>
    </row>
    <row r="176" spans="1:26">
      <c r="A176" s="45"/>
      <c r="B176" s="45"/>
      <c r="C176" s="45"/>
      <c r="D176" s="45"/>
      <c r="E176" s="45"/>
      <c r="F176" s="45"/>
      <c r="G176" s="45"/>
      <c r="H176" s="45"/>
      <c r="I176" s="45"/>
      <c r="J176" s="45"/>
      <c r="K176" s="45"/>
      <c r="L176" s="45"/>
      <c r="M176" s="45"/>
      <c r="N176" s="45"/>
      <c r="O176" s="45"/>
      <c r="P176" s="45"/>
      <c r="Q176" s="45"/>
      <c r="R176" s="45"/>
      <c r="S176" s="45"/>
      <c r="T176" s="45"/>
      <c r="U176" s="45"/>
      <c r="V176" s="45"/>
      <c r="W176" s="45"/>
      <c r="X176" s="45"/>
      <c r="Y176" s="45"/>
      <c r="Z176" s="45"/>
    </row>
    <row r="177" spans="1:26">
      <c r="A177" s="45"/>
      <c r="B177" s="45"/>
      <c r="C177" s="45"/>
      <c r="D177" s="45"/>
      <c r="E177" s="45"/>
      <c r="F177" s="45"/>
      <c r="G177" s="45"/>
      <c r="H177" s="45"/>
      <c r="I177" s="45"/>
      <c r="J177" s="45"/>
      <c r="K177" s="45"/>
      <c r="L177" s="45"/>
      <c r="M177" s="45"/>
      <c r="N177" s="45"/>
      <c r="O177" s="45"/>
      <c r="P177" s="45"/>
      <c r="Q177" s="45"/>
      <c r="R177" s="45"/>
      <c r="S177" s="45"/>
      <c r="T177" s="45"/>
      <c r="U177" s="45"/>
      <c r="V177" s="45"/>
      <c r="W177" s="45"/>
      <c r="X177" s="45"/>
      <c r="Y177" s="45"/>
      <c r="Z177" s="45"/>
    </row>
    <row r="178" spans="1:26">
      <c r="A178" s="45"/>
      <c r="B178" s="45"/>
      <c r="C178" s="45"/>
      <c r="D178" s="45"/>
      <c r="E178" s="45"/>
      <c r="F178" s="45"/>
      <c r="G178" s="45"/>
      <c r="H178" s="45"/>
      <c r="I178" s="45"/>
      <c r="J178" s="45"/>
      <c r="K178" s="45"/>
      <c r="L178" s="45"/>
      <c r="M178" s="45"/>
      <c r="N178" s="45"/>
      <c r="O178" s="45"/>
      <c r="P178" s="45"/>
      <c r="Q178" s="45"/>
      <c r="R178" s="45"/>
      <c r="S178" s="45"/>
      <c r="T178" s="45"/>
      <c r="U178" s="45"/>
      <c r="V178" s="45"/>
      <c r="W178" s="45"/>
      <c r="X178" s="45"/>
      <c r="Y178" s="45"/>
      <c r="Z178" s="45"/>
    </row>
    <row r="179" spans="1:26">
      <c r="A179" s="45"/>
      <c r="B179" s="45"/>
      <c r="C179" s="45"/>
      <c r="D179" s="45"/>
      <c r="E179" s="45"/>
      <c r="F179" s="45"/>
      <c r="G179" s="45"/>
      <c r="H179" s="45"/>
      <c r="I179" s="45"/>
      <c r="J179" s="45"/>
      <c r="K179" s="45"/>
      <c r="L179" s="45"/>
      <c r="M179" s="45"/>
      <c r="N179" s="45"/>
      <c r="O179" s="45"/>
      <c r="P179" s="45"/>
      <c r="Q179" s="45"/>
      <c r="R179" s="45"/>
      <c r="S179" s="45"/>
      <c r="T179" s="45"/>
      <c r="U179" s="45"/>
      <c r="V179" s="45"/>
      <c r="W179" s="45"/>
      <c r="X179" s="45"/>
      <c r="Y179" s="45"/>
      <c r="Z179" s="45"/>
    </row>
    <row r="180" spans="1:26">
      <c r="A180" s="45"/>
      <c r="B180" s="45"/>
      <c r="C180" s="45"/>
      <c r="D180" s="45"/>
      <c r="E180" s="45"/>
      <c r="F180" s="45"/>
      <c r="G180" s="45"/>
      <c r="H180" s="45"/>
      <c r="I180" s="45"/>
      <c r="J180" s="45"/>
      <c r="K180" s="45"/>
      <c r="L180" s="45"/>
      <c r="M180" s="45"/>
      <c r="N180" s="45"/>
      <c r="O180" s="45"/>
      <c r="P180" s="45"/>
      <c r="Q180" s="45"/>
      <c r="R180" s="45"/>
      <c r="S180" s="45"/>
      <c r="T180" s="45"/>
      <c r="U180" s="45"/>
      <c r="V180" s="45"/>
      <c r="W180" s="45"/>
      <c r="X180" s="45"/>
      <c r="Y180" s="45"/>
      <c r="Z180" s="45"/>
    </row>
    <row r="181" spans="1:26">
      <c r="A181" s="45"/>
      <c r="B181" s="45"/>
      <c r="C181" s="45"/>
      <c r="D181" s="45"/>
      <c r="E181" s="45"/>
      <c r="F181" s="45"/>
      <c r="G181" s="45"/>
      <c r="H181" s="45"/>
      <c r="I181" s="45"/>
      <c r="J181" s="45"/>
      <c r="K181" s="45"/>
      <c r="L181" s="45"/>
      <c r="M181" s="45"/>
      <c r="N181" s="45"/>
      <c r="O181" s="45"/>
      <c r="P181" s="45"/>
      <c r="Q181" s="45"/>
      <c r="R181" s="45"/>
      <c r="S181" s="45"/>
      <c r="T181" s="45"/>
      <c r="U181" s="45"/>
      <c r="V181" s="45"/>
      <c r="W181" s="45"/>
      <c r="X181" s="45"/>
      <c r="Y181" s="45"/>
      <c r="Z181" s="45"/>
    </row>
    <row r="182" spans="1:26">
      <c r="A182" s="45"/>
      <c r="B182" s="45"/>
      <c r="C182" s="45"/>
      <c r="D182" s="45"/>
      <c r="E182" s="45"/>
      <c r="F182" s="45"/>
      <c r="G182" s="45"/>
      <c r="H182" s="45"/>
      <c r="I182" s="45"/>
      <c r="J182" s="45"/>
      <c r="K182" s="45"/>
      <c r="L182" s="45"/>
      <c r="M182" s="45"/>
      <c r="N182" s="45"/>
      <c r="O182" s="45"/>
      <c r="P182" s="45"/>
      <c r="Q182" s="45"/>
      <c r="R182" s="45"/>
      <c r="S182" s="45"/>
      <c r="T182" s="45"/>
      <c r="U182" s="45"/>
      <c r="V182" s="45"/>
      <c r="W182" s="45"/>
      <c r="X182" s="45"/>
      <c r="Y182" s="45"/>
      <c r="Z182" s="45"/>
    </row>
    <row r="183" spans="1:26">
      <c r="A183" s="45"/>
      <c r="B183" s="45"/>
      <c r="C183" s="45"/>
      <c r="D183" s="45"/>
      <c r="E183" s="45"/>
      <c r="F183" s="45"/>
      <c r="G183" s="45"/>
      <c r="H183" s="45"/>
      <c r="I183" s="45"/>
      <c r="J183" s="45"/>
      <c r="K183" s="45"/>
      <c r="L183" s="45"/>
      <c r="M183" s="45"/>
      <c r="N183" s="45"/>
      <c r="O183" s="45"/>
      <c r="P183" s="45"/>
      <c r="Q183" s="45"/>
      <c r="R183" s="45"/>
      <c r="S183" s="45"/>
      <c r="T183" s="45"/>
      <c r="U183" s="45"/>
      <c r="V183" s="45"/>
      <c r="W183" s="45"/>
      <c r="X183" s="45"/>
      <c r="Y183" s="45"/>
      <c r="Z183" s="45"/>
    </row>
    <row r="184" spans="1:26">
      <c r="A184" s="45"/>
      <c r="B184" s="45"/>
      <c r="C184" s="45"/>
      <c r="D184" s="45"/>
      <c r="E184" s="45"/>
      <c r="F184" s="45"/>
      <c r="G184" s="45"/>
      <c r="H184" s="45"/>
      <c r="I184" s="45"/>
      <c r="J184" s="45"/>
      <c r="K184" s="45"/>
      <c r="L184" s="45"/>
      <c r="M184" s="45"/>
      <c r="N184" s="45"/>
      <c r="O184" s="45"/>
      <c r="P184" s="45"/>
      <c r="Q184" s="45"/>
      <c r="R184" s="45"/>
      <c r="S184" s="45"/>
      <c r="T184" s="45"/>
      <c r="U184" s="45"/>
      <c r="V184" s="45"/>
      <c r="W184" s="45"/>
      <c r="X184" s="45"/>
      <c r="Y184" s="45"/>
      <c r="Z184" s="45"/>
    </row>
    <row r="185" spans="1:26">
      <c r="A185" s="45"/>
      <c r="B185" s="45"/>
      <c r="C185" s="45"/>
      <c r="D185" s="45"/>
      <c r="E185" s="45"/>
      <c r="F185" s="45"/>
      <c r="G185" s="45"/>
      <c r="H185" s="45"/>
      <c r="I185" s="45"/>
      <c r="J185" s="45"/>
      <c r="K185" s="45"/>
      <c r="L185" s="45"/>
      <c r="M185" s="45"/>
      <c r="N185" s="45"/>
      <c r="O185" s="45"/>
      <c r="P185" s="45"/>
      <c r="Q185" s="45"/>
      <c r="R185" s="45"/>
      <c r="S185" s="45"/>
      <c r="T185" s="45"/>
      <c r="U185" s="45"/>
      <c r="V185" s="45"/>
      <c r="W185" s="45"/>
      <c r="X185" s="45"/>
      <c r="Y185" s="45"/>
      <c r="Z185" s="45"/>
    </row>
    <row r="186" spans="1:26">
      <c r="A186" s="45"/>
      <c r="B186" s="45"/>
      <c r="C186" s="45"/>
      <c r="D186" s="45"/>
      <c r="E186" s="45"/>
      <c r="F186" s="45"/>
      <c r="G186" s="45"/>
      <c r="H186" s="45"/>
      <c r="I186" s="45"/>
      <c r="J186" s="45"/>
      <c r="K186" s="45"/>
      <c r="L186" s="45"/>
      <c r="M186" s="45"/>
      <c r="N186" s="45"/>
      <c r="O186" s="45"/>
      <c r="P186" s="45"/>
      <c r="Q186" s="45"/>
      <c r="R186" s="45"/>
      <c r="S186" s="45"/>
      <c r="T186" s="45"/>
      <c r="U186" s="45"/>
      <c r="V186" s="45"/>
      <c r="W186" s="45"/>
      <c r="X186" s="45"/>
      <c r="Y186" s="45"/>
      <c r="Z186" s="45"/>
    </row>
    <row r="187" spans="1:26">
      <c r="A187" s="45"/>
      <c r="B187" s="45"/>
      <c r="C187" s="45"/>
      <c r="D187" s="45"/>
      <c r="E187" s="45"/>
      <c r="F187" s="45"/>
      <c r="G187" s="45"/>
      <c r="H187" s="45"/>
      <c r="I187" s="45"/>
      <c r="J187" s="45"/>
      <c r="K187" s="45"/>
      <c r="L187" s="45"/>
      <c r="M187" s="45"/>
      <c r="N187" s="45"/>
      <c r="O187" s="45"/>
      <c r="P187" s="45"/>
      <c r="Q187" s="45"/>
      <c r="R187" s="45"/>
      <c r="S187" s="45"/>
      <c r="T187" s="45"/>
      <c r="U187" s="45"/>
      <c r="V187" s="45"/>
      <c r="W187" s="45"/>
      <c r="X187" s="45"/>
      <c r="Y187" s="45"/>
      <c r="Z187" s="45"/>
    </row>
    <row r="188" spans="1:26">
      <c r="A188" s="45"/>
      <c r="B188" s="45"/>
      <c r="C188" s="45"/>
      <c r="D188" s="45"/>
      <c r="E188" s="45"/>
      <c r="F188" s="45"/>
      <c r="G188" s="45"/>
      <c r="H188" s="45"/>
      <c r="I188" s="45"/>
      <c r="J188" s="45"/>
      <c r="K188" s="45"/>
      <c r="L188" s="45"/>
      <c r="M188" s="45"/>
      <c r="N188" s="45"/>
      <c r="O188" s="45"/>
      <c r="P188" s="45"/>
      <c r="Q188" s="45"/>
      <c r="R188" s="45"/>
      <c r="S188" s="45"/>
      <c r="T188" s="45"/>
      <c r="U188" s="45"/>
      <c r="V188" s="45"/>
      <c r="W188" s="45"/>
      <c r="X188" s="45"/>
      <c r="Y188" s="45"/>
      <c r="Z188" s="45"/>
    </row>
    <row r="189" spans="1:26">
      <c r="A189" s="45"/>
      <c r="B189" s="45"/>
      <c r="C189" s="45"/>
      <c r="D189" s="45"/>
      <c r="E189" s="45"/>
      <c r="F189" s="45"/>
      <c r="G189" s="45"/>
      <c r="H189" s="45"/>
      <c r="I189" s="45"/>
      <c r="J189" s="45"/>
      <c r="K189" s="45"/>
      <c r="L189" s="45"/>
      <c r="M189" s="45"/>
      <c r="N189" s="45"/>
      <c r="O189" s="45"/>
      <c r="P189" s="45"/>
      <c r="Q189" s="45"/>
      <c r="R189" s="45"/>
      <c r="S189" s="45"/>
      <c r="T189" s="45"/>
      <c r="U189" s="45"/>
      <c r="V189" s="45"/>
      <c r="W189" s="45"/>
      <c r="X189" s="45"/>
      <c r="Y189" s="45"/>
      <c r="Z189" s="45"/>
    </row>
    <row r="190" spans="1:26">
      <c r="A190" s="45"/>
      <c r="B190" s="45"/>
      <c r="C190" s="45"/>
      <c r="D190" s="45"/>
      <c r="E190" s="45"/>
      <c r="F190" s="45"/>
      <c r="G190" s="45"/>
      <c r="H190" s="45"/>
      <c r="I190" s="45"/>
      <c r="J190" s="45"/>
      <c r="K190" s="45"/>
      <c r="L190" s="45"/>
      <c r="M190" s="45"/>
      <c r="N190" s="45"/>
      <c r="O190" s="45"/>
      <c r="P190" s="45"/>
      <c r="Q190" s="45"/>
      <c r="R190" s="45"/>
      <c r="S190" s="45"/>
      <c r="T190" s="45"/>
      <c r="U190" s="45"/>
      <c r="V190" s="45"/>
      <c r="W190" s="45"/>
      <c r="X190" s="45"/>
      <c r="Y190" s="45"/>
      <c r="Z190" s="45"/>
    </row>
    <row r="191" spans="1:26">
      <c r="A191" s="45"/>
      <c r="B191" s="45"/>
      <c r="C191" s="45"/>
      <c r="D191" s="45"/>
      <c r="E191" s="45"/>
      <c r="F191" s="45"/>
      <c r="G191" s="45"/>
      <c r="H191" s="45"/>
      <c r="I191" s="45"/>
      <c r="J191" s="45"/>
      <c r="K191" s="45"/>
      <c r="L191" s="45"/>
      <c r="M191" s="45"/>
      <c r="N191" s="45"/>
      <c r="O191" s="45"/>
      <c r="P191" s="45"/>
      <c r="Q191" s="45"/>
      <c r="R191" s="45"/>
      <c r="S191" s="45"/>
      <c r="T191" s="45"/>
      <c r="U191" s="45"/>
      <c r="V191" s="45"/>
      <c r="W191" s="45"/>
      <c r="X191" s="45"/>
      <c r="Y191" s="45"/>
      <c r="Z191" s="45"/>
    </row>
    <row r="192" spans="1:26">
      <c r="A192" s="45"/>
      <c r="B192" s="45"/>
      <c r="C192" s="45"/>
      <c r="D192" s="45"/>
      <c r="E192" s="45"/>
      <c r="F192" s="45"/>
      <c r="G192" s="45"/>
      <c r="H192" s="45"/>
      <c r="I192" s="45"/>
      <c r="J192" s="45"/>
      <c r="K192" s="45"/>
      <c r="L192" s="45"/>
      <c r="M192" s="45"/>
      <c r="N192" s="45"/>
      <c r="O192" s="45"/>
      <c r="P192" s="45"/>
      <c r="Q192" s="45"/>
      <c r="R192" s="45"/>
      <c r="S192" s="45"/>
      <c r="T192" s="45"/>
      <c r="U192" s="45"/>
      <c r="V192" s="45"/>
      <c r="W192" s="45"/>
      <c r="X192" s="45"/>
      <c r="Y192" s="45"/>
      <c r="Z192" s="45"/>
    </row>
    <row r="193" spans="1:26">
      <c r="A193" s="45"/>
      <c r="B193" s="45"/>
      <c r="C193" s="45"/>
      <c r="D193" s="45"/>
      <c r="E193" s="45"/>
      <c r="F193" s="45"/>
      <c r="G193" s="45"/>
      <c r="H193" s="45"/>
      <c r="I193" s="45"/>
      <c r="J193" s="45"/>
      <c r="K193" s="45"/>
      <c r="L193" s="45"/>
      <c r="M193" s="45"/>
      <c r="N193" s="45"/>
      <c r="O193" s="45"/>
      <c r="P193" s="45"/>
      <c r="Q193" s="45"/>
      <c r="R193" s="45"/>
      <c r="S193" s="45"/>
      <c r="T193" s="45"/>
      <c r="U193" s="45"/>
      <c r="V193" s="45"/>
      <c r="W193" s="45"/>
      <c r="X193" s="45"/>
      <c r="Y193" s="45"/>
      <c r="Z193" s="45"/>
    </row>
    <row r="194" spans="1:26">
      <c r="A194" s="45"/>
      <c r="B194" s="45"/>
      <c r="C194" s="45"/>
      <c r="D194" s="45"/>
      <c r="E194" s="45"/>
      <c r="F194" s="45"/>
      <c r="G194" s="45"/>
      <c r="H194" s="45"/>
      <c r="I194" s="45"/>
      <c r="J194" s="45"/>
      <c r="K194" s="45"/>
      <c r="L194" s="45"/>
      <c r="M194" s="45"/>
      <c r="N194" s="45"/>
      <c r="O194" s="45"/>
      <c r="P194" s="45"/>
      <c r="Q194" s="45"/>
      <c r="R194" s="45"/>
      <c r="S194" s="45"/>
      <c r="T194" s="45"/>
      <c r="U194" s="45"/>
      <c r="V194" s="45"/>
      <c r="W194" s="45"/>
      <c r="X194" s="45"/>
      <c r="Y194" s="45"/>
      <c r="Z194" s="45"/>
    </row>
    <row r="195" spans="1:26">
      <c r="A195" s="45"/>
      <c r="B195" s="45"/>
      <c r="C195" s="45"/>
      <c r="D195" s="45"/>
      <c r="E195" s="45"/>
      <c r="F195" s="45"/>
      <c r="G195" s="45"/>
      <c r="H195" s="45"/>
      <c r="I195" s="45"/>
      <c r="J195" s="45"/>
      <c r="K195" s="45"/>
      <c r="L195" s="45"/>
      <c r="M195" s="45"/>
      <c r="N195" s="45"/>
      <c r="O195" s="45"/>
      <c r="P195" s="45"/>
      <c r="Q195" s="45"/>
      <c r="R195" s="45"/>
      <c r="S195" s="45"/>
      <c r="T195" s="45"/>
      <c r="U195" s="45"/>
      <c r="V195" s="45"/>
      <c r="W195" s="45"/>
      <c r="X195" s="45"/>
      <c r="Y195" s="45"/>
      <c r="Z195" s="45"/>
    </row>
    <row r="196" spans="1:26">
      <c r="A196" s="45"/>
      <c r="B196" s="45"/>
      <c r="C196" s="45"/>
      <c r="D196" s="45"/>
      <c r="E196" s="45"/>
      <c r="F196" s="45"/>
      <c r="G196" s="45"/>
      <c r="H196" s="45"/>
      <c r="I196" s="45"/>
      <c r="J196" s="45"/>
      <c r="K196" s="45"/>
      <c r="L196" s="45"/>
      <c r="M196" s="45"/>
      <c r="N196" s="45"/>
      <c r="O196" s="45"/>
      <c r="P196" s="45"/>
      <c r="Q196" s="45"/>
      <c r="R196" s="45"/>
      <c r="S196" s="45"/>
      <c r="T196" s="45"/>
      <c r="U196" s="45"/>
      <c r="V196" s="45"/>
      <c r="W196" s="45"/>
      <c r="X196" s="45"/>
      <c r="Y196" s="45"/>
      <c r="Z196" s="45"/>
    </row>
    <row r="197" spans="1:26">
      <c r="A197" s="45"/>
      <c r="B197" s="45"/>
      <c r="C197" s="45"/>
      <c r="D197" s="45"/>
      <c r="E197" s="45"/>
      <c r="F197" s="45"/>
      <c r="G197" s="45"/>
      <c r="H197" s="45"/>
      <c r="I197" s="45"/>
      <c r="J197" s="45"/>
      <c r="K197" s="45"/>
      <c r="L197" s="45"/>
      <c r="M197" s="45"/>
      <c r="N197" s="45"/>
      <c r="O197" s="45"/>
      <c r="P197" s="45"/>
      <c r="Q197" s="45"/>
      <c r="R197" s="45"/>
      <c r="S197" s="45"/>
      <c r="T197" s="45"/>
      <c r="U197" s="45"/>
      <c r="V197" s="45"/>
      <c r="W197" s="45"/>
      <c r="X197" s="45"/>
      <c r="Y197" s="45"/>
      <c r="Z197" s="45"/>
    </row>
    <row r="198" spans="1:26">
      <c r="A198" s="45"/>
      <c r="B198" s="45"/>
      <c r="C198" s="45"/>
      <c r="D198" s="45"/>
      <c r="E198" s="45"/>
      <c r="F198" s="45"/>
      <c r="G198" s="45"/>
      <c r="H198" s="45"/>
      <c r="I198" s="45"/>
      <c r="J198" s="45"/>
      <c r="K198" s="45"/>
      <c r="L198" s="45"/>
      <c r="M198" s="45"/>
      <c r="N198" s="45"/>
      <c r="O198" s="45"/>
      <c r="P198" s="45"/>
      <c r="Q198" s="45"/>
      <c r="R198" s="45"/>
      <c r="S198" s="45"/>
      <c r="T198" s="45"/>
      <c r="U198" s="45"/>
      <c r="V198" s="45"/>
      <c r="W198" s="45"/>
      <c r="X198" s="45"/>
      <c r="Y198" s="45"/>
      <c r="Z198" s="45"/>
    </row>
    <row r="199" spans="1:26">
      <c r="A199" s="45"/>
      <c r="B199" s="45"/>
      <c r="C199" s="45"/>
      <c r="D199" s="45"/>
      <c r="E199" s="45"/>
      <c r="F199" s="45"/>
      <c r="G199" s="45"/>
      <c r="H199" s="45"/>
      <c r="I199" s="45"/>
      <c r="J199" s="45"/>
      <c r="K199" s="45"/>
      <c r="L199" s="45"/>
      <c r="M199" s="45"/>
      <c r="N199" s="45"/>
      <c r="O199" s="45"/>
      <c r="P199" s="45"/>
      <c r="Q199" s="45"/>
      <c r="R199" s="45"/>
      <c r="S199" s="45"/>
      <c r="T199" s="45"/>
      <c r="U199" s="45"/>
      <c r="V199" s="45"/>
      <c r="W199" s="45"/>
      <c r="X199" s="45"/>
      <c r="Y199" s="45"/>
      <c r="Z199" s="45"/>
    </row>
    <row r="200" spans="1:26">
      <c r="A200" s="45"/>
      <c r="B200" s="45"/>
      <c r="C200" s="45"/>
      <c r="D200" s="45"/>
      <c r="E200" s="45"/>
      <c r="F200" s="45"/>
      <c r="G200" s="45"/>
      <c r="H200" s="45"/>
      <c r="I200" s="45"/>
      <c r="J200" s="45"/>
      <c r="K200" s="45"/>
      <c r="L200" s="45"/>
      <c r="M200" s="45"/>
      <c r="N200" s="45"/>
      <c r="O200" s="45"/>
      <c r="P200" s="45"/>
      <c r="Q200" s="45"/>
      <c r="R200" s="45"/>
      <c r="S200" s="45"/>
      <c r="T200" s="45"/>
      <c r="U200" s="45"/>
      <c r="V200" s="45"/>
      <c r="W200" s="45"/>
      <c r="X200" s="45"/>
      <c r="Y200" s="45"/>
      <c r="Z200" s="45"/>
    </row>
    <row r="201" spans="1:26">
      <c r="A201" s="45"/>
      <c r="B201" s="45"/>
      <c r="C201" s="45"/>
      <c r="D201" s="45"/>
      <c r="E201" s="45"/>
      <c r="F201" s="45"/>
      <c r="G201" s="45"/>
      <c r="H201" s="45"/>
      <c r="I201" s="45"/>
      <c r="J201" s="45"/>
      <c r="K201" s="45"/>
      <c r="L201" s="45"/>
      <c r="M201" s="45"/>
      <c r="N201" s="45"/>
      <c r="O201" s="45"/>
      <c r="P201" s="45"/>
      <c r="Q201" s="45"/>
      <c r="R201" s="45"/>
      <c r="S201" s="45"/>
      <c r="T201" s="45"/>
      <c r="U201" s="45"/>
      <c r="V201" s="45"/>
      <c r="W201" s="45"/>
      <c r="X201" s="45"/>
      <c r="Y201" s="45"/>
      <c r="Z201" s="45"/>
    </row>
    <row r="202" spans="1:26">
      <c r="A202" s="45"/>
      <c r="B202" s="45"/>
      <c r="C202" s="45"/>
      <c r="D202" s="45"/>
      <c r="E202" s="45"/>
      <c r="F202" s="45"/>
      <c r="G202" s="45"/>
      <c r="H202" s="45"/>
      <c r="I202" s="45"/>
      <c r="J202" s="45"/>
      <c r="K202" s="45"/>
      <c r="L202" s="45"/>
      <c r="M202" s="45"/>
      <c r="N202" s="45"/>
      <c r="O202" s="45"/>
      <c r="P202" s="45"/>
      <c r="Q202" s="45"/>
      <c r="R202" s="45"/>
      <c r="S202" s="45"/>
      <c r="T202" s="45"/>
      <c r="U202" s="45"/>
      <c r="V202" s="45"/>
      <c r="W202" s="45"/>
      <c r="X202" s="45"/>
      <c r="Y202" s="45"/>
      <c r="Z202" s="45"/>
    </row>
    <row r="203" spans="1:26">
      <c r="A203" s="45"/>
      <c r="B203" s="45"/>
      <c r="C203" s="45"/>
      <c r="D203" s="45"/>
      <c r="E203" s="45"/>
      <c r="F203" s="45"/>
      <c r="G203" s="45"/>
      <c r="H203" s="45"/>
      <c r="I203" s="45"/>
      <c r="J203" s="45"/>
      <c r="K203" s="45"/>
      <c r="L203" s="45"/>
      <c r="M203" s="45"/>
      <c r="N203" s="45"/>
      <c r="O203" s="45"/>
      <c r="P203" s="45"/>
      <c r="Q203" s="45"/>
      <c r="R203" s="45"/>
      <c r="S203" s="45"/>
      <c r="T203" s="45"/>
      <c r="U203" s="45"/>
      <c r="V203" s="45"/>
      <c r="W203" s="45"/>
      <c r="X203" s="45"/>
      <c r="Y203" s="45"/>
      <c r="Z203" s="45"/>
    </row>
    <row r="204" spans="1:26">
      <c r="A204" s="45"/>
      <c r="B204" s="45"/>
      <c r="C204" s="45"/>
      <c r="D204" s="45"/>
      <c r="E204" s="45"/>
      <c r="F204" s="45"/>
      <c r="G204" s="45"/>
      <c r="H204" s="45"/>
      <c r="I204" s="45"/>
      <c r="J204" s="45"/>
      <c r="K204" s="45"/>
      <c r="L204" s="45"/>
      <c r="M204" s="45"/>
      <c r="N204" s="45"/>
      <c r="O204" s="45"/>
      <c r="P204" s="45"/>
      <c r="Q204" s="45"/>
      <c r="R204" s="45"/>
      <c r="S204" s="45"/>
      <c r="T204" s="45"/>
      <c r="U204" s="45"/>
      <c r="V204" s="45"/>
      <c r="W204" s="45"/>
      <c r="X204" s="45"/>
      <c r="Y204" s="45"/>
      <c r="Z204" s="45"/>
    </row>
    <row r="205" spans="1:26">
      <c r="A205" s="45"/>
      <c r="B205" s="45"/>
      <c r="C205" s="45"/>
      <c r="D205" s="45"/>
      <c r="E205" s="45"/>
      <c r="F205" s="45"/>
      <c r="G205" s="45"/>
      <c r="H205" s="45"/>
      <c r="I205" s="45"/>
      <c r="J205" s="45"/>
      <c r="K205" s="45"/>
      <c r="L205" s="45"/>
      <c r="M205" s="45"/>
      <c r="N205" s="45"/>
      <c r="O205" s="45"/>
      <c r="P205" s="45"/>
      <c r="Q205" s="45"/>
      <c r="R205" s="45"/>
      <c r="S205" s="45"/>
      <c r="T205" s="45"/>
      <c r="U205" s="45"/>
      <c r="V205" s="45"/>
      <c r="W205" s="45"/>
      <c r="X205" s="45"/>
      <c r="Y205" s="45"/>
      <c r="Z205" s="45"/>
    </row>
    <row r="206" spans="1:26">
      <c r="A206" s="45"/>
      <c r="B206" s="45"/>
      <c r="C206" s="45"/>
      <c r="D206" s="45"/>
      <c r="E206" s="45"/>
      <c r="F206" s="45"/>
      <c r="G206" s="45"/>
      <c r="H206" s="45"/>
      <c r="I206" s="45"/>
      <c r="J206" s="45"/>
      <c r="K206" s="45"/>
      <c r="L206" s="45"/>
      <c r="M206" s="45"/>
      <c r="N206" s="45"/>
      <c r="O206" s="45"/>
      <c r="P206" s="45"/>
      <c r="Q206" s="45"/>
      <c r="R206" s="45"/>
      <c r="S206" s="45"/>
      <c r="T206" s="45"/>
      <c r="U206" s="45"/>
      <c r="V206" s="45"/>
      <c r="W206" s="45"/>
      <c r="X206" s="45"/>
      <c r="Y206" s="45"/>
      <c r="Z206" s="45"/>
    </row>
    <row r="207" spans="1:26">
      <c r="A207" s="45"/>
      <c r="B207" s="45"/>
      <c r="C207" s="45"/>
      <c r="D207" s="45"/>
      <c r="E207" s="45"/>
      <c r="F207" s="45"/>
      <c r="G207" s="45"/>
      <c r="H207" s="45"/>
      <c r="I207" s="45"/>
      <c r="J207" s="45"/>
      <c r="K207" s="45"/>
      <c r="L207" s="45"/>
      <c r="M207" s="45"/>
      <c r="N207" s="45"/>
      <c r="O207" s="45"/>
      <c r="P207" s="45"/>
      <c r="Q207" s="45"/>
      <c r="R207" s="45"/>
      <c r="S207" s="45"/>
      <c r="T207" s="45"/>
      <c r="U207" s="45"/>
      <c r="V207" s="45"/>
      <c r="W207" s="45"/>
      <c r="X207" s="45"/>
      <c r="Y207" s="45"/>
      <c r="Z207" s="45"/>
    </row>
    <row r="208" spans="1:26">
      <c r="A208" s="45"/>
      <c r="B208" s="45"/>
      <c r="C208" s="45"/>
      <c r="D208" s="45"/>
      <c r="E208" s="45"/>
      <c r="F208" s="45"/>
      <c r="G208" s="45"/>
      <c r="H208" s="45"/>
      <c r="I208" s="45"/>
      <c r="J208" s="45"/>
      <c r="K208" s="45"/>
      <c r="L208" s="45"/>
      <c r="M208" s="45"/>
      <c r="N208" s="45"/>
      <c r="O208" s="45"/>
      <c r="P208" s="45"/>
      <c r="Q208" s="45"/>
      <c r="R208" s="45"/>
      <c r="S208" s="45"/>
      <c r="T208" s="45"/>
      <c r="U208" s="45"/>
      <c r="V208" s="45"/>
      <c r="W208" s="45"/>
      <c r="X208" s="45"/>
      <c r="Y208" s="45"/>
      <c r="Z208" s="45"/>
    </row>
    <row r="209" spans="1:26">
      <c r="A209" s="45"/>
      <c r="B209" s="45"/>
      <c r="C209" s="45"/>
      <c r="D209" s="45"/>
      <c r="E209" s="45"/>
      <c r="F209" s="45"/>
      <c r="G209" s="45"/>
      <c r="H209" s="45"/>
      <c r="I209" s="45"/>
      <c r="J209" s="45"/>
      <c r="K209" s="45"/>
      <c r="L209" s="45"/>
      <c r="M209" s="45"/>
      <c r="N209" s="45"/>
      <c r="O209" s="45"/>
      <c r="P209" s="45"/>
      <c r="Q209" s="45"/>
      <c r="R209" s="45"/>
      <c r="S209" s="45"/>
      <c r="T209" s="45"/>
      <c r="U209" s="45"/>
      <c r="V209" s="45"/>
      <c r="W209" s="45"/>
      <c r="X209" s="45"/>
      <c r="Y209" s="45"/>
      <c r="Z209" s="45"/>
    </row>
    <row r="210" spans="1:26">
      <c r="A210" s="45"/>
      <c r="B210" s="45"/>
      <c r="C210" s="45"/>
      <c r="D210" s="45"/>
      <c r="E210" s="45"/>
      <c r="F210" s="45"/>
      <c r="G210" s="45"/>
      <c r="H210" s="45"/>
      <c r="I210" s="45"/>
      <c r="J210" s="45"/>
      <c r="K210" s="45"/>
      <c r="L210" s="45"/>
      <c r="M210" s="45"/>
      <c r="N210" s="45"/>
      <c r="O210" s="45"/>
      <c r="P210" s="45"/>
      <c r="Q210" s="45"/>
      <c r="R210" s="45"/>
      <c r="S210" s="45"/>
      <c r="T210" s="45"/>
      <c r="U210" s="45"/>
      <c r="V210" s="45"/>
      <c r="W210" s="45"/>
      <c r="X210" s="45"/>
      <c r="Y210" s="45"/>
      <c r="Z210" s="45"/>
    </row>
    <row r="211" spans="1:26">
      <c r="A211" s="45"/>
      <c r="B211" s="45"/>
      <c r="C211" s="45"/>
      <c r="D211" s="45"/>
      <c r="E211" s="45"/>
      <c r="F211" s="45"/>
      <c r="G211" s="45"/>
      <c r="H211" s="45"/>
      <c r="I211" s="45"/>
      <c r="J211" s="45"/>
      <c r="K211" s="45"/>
      <c r="L211" s="45"/>
      <c r="M211" s="45"/>
      <c r="N211" s="45"/>
      <c r="O211" s="45"/>
      <c r="P211" s="45"/>
      <c r="Q211" s="45"/>
      <c r="R211" s="45"/>
      <c r="S211" s="45"/>
      <c r="T211" s="45"/>
      <c r="U211" s="45"/>
      <c r="V211" s="45"/>
      <c r="W211" s="45"/>
      <c r="X211" s="45"/>
      <c r="Y211" s="45"/>
      <c r="Z211" s="45"/>
    </row>
    <row r="212" spans="1:26">
      <c r="A212" s="45"/>
      <c r="B212" s="45"/>
      <c r="C212" s="45"/>
      <c r="D212" s="45"/>
      <c r="E212" s="45"/>
      <c r="F212" s="45"/>
      <c r="G212" s="45"/>
      <c r="H212" s="45"/>
      <c r="I212" s="45"/>
      <c r="J212" s="45"/>
      <c r="K212" s="45"/>
      <c r="L212" s="45"/>
      <c r="M212" s="45"/>
      <c r="N212" s="45"/>
      <c r="O212" s="45"/>
      <c r="P212" s="45"/>
      <c r="Q212" s="45"/>
      <c r="R212" s="45"/>
      <c r="S212" s="45"/>
      <c r="T212" s="45"/>
      <c r="U212" s="45"/>
      <c r="V212" s="45"/>
      <c r="W212" s="45"/>
      <c r="X212" s="45"/>
      <c r="Y212" s="45"/>
      <c r="Z212" s="45"/>
    </row>
    <row r="213" spans="1:26">
      <c r="A213" s="45"/>
      <c r="B213" s="45"/>
      <c r="C213" s="45"/>
      <c r="D213" s="45"/>
      <c r="E213" s="45"/>
      <c r="F213" s="45"/>
      <c r="G213" s="45"/>
      <c r="H213" s="45"/>
      <c r="I213" s="45"/>
      <c r="J213" s="45"/>
      <c r="K213" s="45"/>
      <c r="L213" s="45"/>
      <c r="M213" s="45"/>
      <c r="N213" s="45"/>
      <c r="O213" s="45"/>
      <c r="P213" s="45"/>
      <c r="Q213" s="45"/>
      <c r="R213" s="45"/>
      <c r="S213" s="45"/>
      <c r="T213" s="45"/>
      <c r="U213" s="45"/>
      <c r="V213" s="45"/>
      <c r="W213" s="45"/>
      <c r="X213" s="45"/>
      <c r="Y213" s="45"/>
      <c r="Z213" s="45"/>
    </row>
    <row r="214" spans="1:26">
      <c r="A214" s="45"/>
      <c r="B214" s="45"/>
      <c r="C214" s="45"/>
      <c r="D214" s="45"/>
      <c r="E214" s="45"/>
      <c r="F214" s="45"/>
      <c r="G214" s="45"/>
      <c r="H214" s="45"/>
      <c r="I214" s="45"/>
      <c r="J214" s="45"/>
      <c r="K214" s="45"/>
      <c r="L214" s="45"/>
      <c r="M214" s="45"/>
      <c r="N214" s="45"/>
      <c r="O214" s="45"/>
      <c r="P214" s="45"/>
      <c r="Q214" s="45"/>
      <c r="R214" s="45"/>
      <c r="S214" s="45"/>
      <c r="T214" s="45"/>
      <c r="U214" s="45"/>
      <c r="V214" s="45"/>
      <c r="W214" s="45"/>
      <c r="X214" s="45"/>
      <c r="Y214" s="45"/>
      <c r="Z214" s="45"/>
    </row>
    <row r="215" spans="1:26">
      <c r="A215" s="45"/>
      <c r="B215" s="45"/>
      <c r="C215" s="45"/>
      <c r="D215" s="45"/>
      <c r="E215" s="45"/>
      <c r="F215" s="45"/>
      <c r="G215" s="45"/>
      <c r="H215" s="45"/>
      <c r="I215" s="45"/>
      <c r="J215" s="45"/>
      <c r="K215" s="45"/>
      <c r="L215" s="45"/>
      <c r="M215" s="45"/>
      <c r="N215" s="45"/>
      <c r="O215" s="45"/>
      <c r="P215" s="45"/>
      <c r="Q215" s="45"/>
      <c r="R215" s="45"/>
      <c r="S215" s="45"/>
      <c r="T215" s="45"/>
      <c r="U215" s="45"/>
      <c r="V215" s="45"/>
      <c r="W215" s="45"/>
      <c r="X215" s="45"/>
      <c r="Y215" s="45"/>
      <c r="Z215" s="45"/>
    </row>
    <row r="216" spans="1:26">
      <c r="A216" s="45"/>
      <c r="B216" s="45"/>
      <c r="C216" s="45"/>
      <c r="D216" s="45"/>
      <c r="E216" s="45"/>
      <c r="F216" s="45"/>
      <c r="G216" s="45"/>
      <c r="H216" s="45"/>
      <c r="I216" s="45"/>
      <c r="J216" s="45"/>
      <c r="K216" s="45"/>
      <c r="L216" s="45"/>
      <c r="M216" s="45"/>
      <c r="N216" s="45"/>
      <c r="O216" s="45"/>
      <c r="P216" s="45"/>
      <c r="Q216" s="45"/>
      <c r="R216" s="45"/>
      <c r="S216" s="45"/>
      <c r="T216" s="45"/>
      <c r="U216" s="45"/>
      <c r="V216" s="45"/>
      <c r="W216" s="45"/>
      <c r="X216" s="45"/>
      <c r="Y216" s="45"/>
      <c r="Z216" s="45"/>
    </row>
    <row r="217" spans="1:26">
      <c r="A217" s="45"/>
      <c r="B217" s="45"/>
      <c r="C217" s="45"/>
      <c r="D217" s="45"/>
      <c r="E217" s="45"/>
      <c r="F217" s="45"/>
      <c r="G217" s="45"/>
      <c r="H217" s="45"/>
      <c r="I217" s="45"/>
      <c r="J217" s="45"/>
      <c r="K217" s="45"/>
      <c r="L217" s="45"/>
      <c r="M217" s="45"/>
      <c r="N217" s="45"/>
      <c r="O217" s="45"/>
      <c r="P217" s="45"/>
      <c r="Q217" s="45"/>
      <c r="R217" s="45"/>
      <c r="S217" s="45"/>
      <c r="T217" s="45"/>
      <c r="U217" s="45"/>
      <c r="V217" s="45"/>
      <c r="W217" s="45"/>
      <c r="X217" s="45"/>
      <c r="Y217" s="45"/>
      <c r="Z217" s="45"/>
    </row>
    <row r="218" spans="1:26">
      <c r="A218" s="45"/>
      <c r="B218" s="45"/>
      <c r="C218" s="45"/>
      <c r="D218" s="45"/>
      <c r="E218" s="45"/>
      <c r="F218" s="45"/>
      <c r="G218" s="45"/>
      <c r="H218" s="45"/>
      <c r="I218" s="45"/>
      <c r="J218" s="45"/>
      <c r="K218" s="45"/>
      <c r="L218" s="45"/>
      <c r="M218" s="45"/>
      <c r="N218" s="45"/>
      <c r="O218" s="45"/>
      <c r="P218" s="45"/>
      <c r="Q218" s="45"/>
      <c r="R218" s="45"/>
      <c r="S218" s="45"/>
      <c r="T218" s="45"/>
      <c r="U218" s="45"/>
      <c r="V218" s="45"/>
      <c r="W218" s="45"/>
      <c r="X218" s="45"/>
      <c r="Y218" s="45"/>
      <c r="Z218" s="45"/>
    </row>
    <row r="219" spans="1:26">
      <c r="A219" s="45"/>
      <c r="B219" s="45"/>
      <c r="C219" s="45"/>
      <c r="D219" s="45"/>
      <c r="E219" s="45"/>
      <c r="F219" s="45"/>
      <c r="G219" s="45"/>
      <c r="H219" s="45"/>
      <c r="I219" s="45"/>
      <c r="J219" s="45"/>
      <c r="K219" s="45"/>
      <c r="L219" s="45"/>
      <c r="M219" s="45"/>
      <c r="N219" s="45"/>
      <c r="O219" s="45"/>
      <c r="P219" s="45"/>
      <c r="Q219" s="45"/>
      <c r="R219" s="45"/>
      <c r="S219" s="45"/>
      <c r="T219" s="45"/>
      <c r="U219" s="45"/>
      <c r="V219" s="45"/>
      <c r="W219" s="45"/>
      <c r="X219" s="45"/>
      <c r="Y219" s="45"/>
      <c r="Z219" s="45"/>
    </row>
    <row r="220" spans="1:26">
      <c r="A220" s="45"/>
      <c r="B220" s="45"/>
      <c r="C220" s="45"/>
      <c r="D220" s="45"/>
      <c r="E220" s="45"/>
      <c r="F220" s="45"/>
      <c r="G220" s="45"/>
      <c r="H220" s="45"/>
      <c r="I220" s="45"/>
      <c r="J220" s="45"/>
      <c r="K220" s="45"/>
      <c r="L220" s="45"/>
      <c r="M220" s="45"/>
      <c r="N220" s="45"/>
      <c r="O220" s="45"/>
      <c r="P220" s="45"/>
      <c r="Q220" s="45"/>
      <c r="R220" s="45"/>
      <c r="S220" s="45"/>
      <c r="T220" s="45"/>
      <c r="U220" s="45"/>
      <c r="V220" s="45"/>
      <c r="W220" s="45"/>
      <c r="X220" s="45"/>
      <c r="Y220" s="45"/>
      <c r="Z220" s="45"/>
    </row>
    <row r="221" spans="1:26">
      <c r="A221" s="45"/>
      <c r="B221" s="45"/>
      <c r="C221" s="45"/>
      <c r="D221" s="45"/>
      <c r="E221" s="45"/>
      <c r="F221" s="45"/>
      <c r="G221" s="45"/>
      <c r="H221" s="45"/>
      <c r="I221" s="45"/>
      <c r="J221" s="45"/>
      <c r="K221" s="45"/>
      <c r="L221" s="45"/>
      <c r="M221" s="45"/>
      <c r="N221" s="45"/>
      <c r="O221" s="45"/>
      <c r="P221" s="45"/>
      <c r="Q221" s="45"/>
      <c r="R221" s="45"/>
      <c r="S221" s="45"/>
      <c r="T221" s="45"/>
      <c r="U221" s="45"/>
      <c r="V221" s="45"/>
      <c r="W221" s="45"/>
      <c r="X221" s="45"/>
      <c r="Y221" s="45"/>
      <c r="Z221" s="45"/>
    </row>
    <row r="222" spans="1:26">
      <c r="A222" s="45"/>
      <c r="B222" s="45"/>
      <c r="C222" s="45"/>
      <c r="D222" s="45"/>
      <c r="E222" s="45"/>
      <c r="F222" s="45"/>
      <c r="G222" s="45"/>
      <c r="H222" s="45"/>
      <c r="I222" s="45"/>
      <c r="J222" s="45"/>
      <c r="K222" s="45"/>
      <c r="L222" s="45"/>
      <c r="M222" s="45"/>
      <c r="N222" s="45"/>
      <c r="O222" s="45"/>
      <c r="P222" s="45"/>
      <c r="Q222" s="45"/>
      <c r="R222" s="45"/>
      <c r="S222" s="45"/>
      <c r="T222" s="45"/>
      <c r="U222" s="45"/>
      <c r="V222" s="45"/>
      <c r="W222" s="45"/>
      <c r="X222" s="45"/>
      <c r="Y222" s="45"/>
      <c r="Z222" s="45"/>
    </row>
    <row r="223" spans="1:26">
      <c r="A223" s="45"/>
      <c r="B223" s="45"/>
      <c r="C223" s="45"/>
      <c r="D223" s="45"/>
      <c r="E223" s="45"/>
      <c r="F223" s="45"/>
      <c r="G223" s="45"/>
      <c r="H223" s="45"/>
      <c r="I223" s="45"/>
      <c r="J223" s="45"/>
      <c r="K223" s="45"/>
      <c r="L223" s="45"/>
      <c r="M223" s="45"/>
      <c r="N223" s="45"/>
      <c r="O223" s="45"/>
      <c r="P223" s="45"/>
      <c r="Q223" s="45"/>
      <c r="R223" s="45"/>
      <c r="S223" s="45"/>
      <c r="T223" s="45"/>
      <c r="U223" s="45"/>
      <c r="V223" s="45"/>
      <c r="W223" s="45"/>
      <c r="X223" s="45"/>
      <c r="Y223" s="45"/>
      <c r="Z223" s="45"/>
    </row>
    <row r="224" spans="1:26">
      <c r="A224" s="45"/>
      <c r="B224" s="45"/>
      <c r="C224" s="45"/>
      <c r="D224" s="45"/>
      <c r="E224" s="45"/>
      <c r="F224" s="45"/>
      <c r="G224" s="45"/>
      <c r="H224" s="45"/>
      <c r="I224" s="45"/>
      <c r="J224" s="45"/>
      <c r="K224" s="45"/>
      <c r="L224" s="45"/>
      <c r="M224" s="45"/>
      <c r="N224" s="45"/>
      <c r="O224" s="45"/>
      <c r="P224" s="45"/>
      <c r="Q224" s="45"/>
      <c r="R224" s="45"/>
      <c r="S224" s="45"/>
      <c r="T224" s="45"/>
      <c r="U224" s="45"/>
      <c r="V224" s="45"/>
      <c r="W224" s="45"/>
      <c r="X224" s="45"/>
      <c r="Y224" s="45"/>
      <c r="Z224" s="45"/>
    </row>
    <row r="225" spans="1:26">
      <c r="A225" s="45"/>
      <c r="B225" s="45"/>
      <c r="C225" s="45"/>
      <c r="D225" s="45"/>
      <c r="E225" s="45"/>
      <c r="F225" s="45"/>
      <c r="G225" s="45"/>
      <c r="H225" s="45"/>
      <c r="I225" s="45"/>
      <c r="J225" s="45"/>
      <c r="K225" s="45"/>
      <c r="L225" s="45"/>
      <c r="M225" s="45"/>
      <c r="N225" s="45"/>
      <c r="O225" s="45"/>
      <c r="P225" s="45"/>
      <c r="Q225" s="45"/>
      <c r="R225" s="45"/>
      <c r="S225" s="45"/>
      <c r="T225" s="45"/>
      <c r="U225" s="45"/>
      <c r="V225" s="45"/>
      <c r="W225" s="45"/>
      <c r="X225" s="45"/>
      <c r="Y225" s="45"/>
      <c r="Z225" s="45"/>
    </row>
    <row r="226" spans="1:26">
      <c r="A226" s="45"/>
      <c r="B226" s="45"/>
      <c r="C226" s="45"/>
      <c r="D226" s="45"/>
      <c r="E226" s="45"/>
      <c r="F226" s="45"/>
      <c r="G226" s="45"/>
      <c r="H226" s="45"/>
      <c r="I226" s="45"/>
      <c r="J226" s="45"/>
      <c r="K226" s="45"/>
      <c r="L226" s="45"/>
      <c r="M226" s="45"/>
      <c r="N226" s="45"/>
      <c r="O226" s="45"/>
      <c r="P226" s="45"/>
      <c r="Q226" s="45"/>
      <c r="R226" s="45"/>
      <c r="S226" s="45"/>
      <c r="T226" s="45"/>
      <c r="U226" s="45"/>
      <c r="V226" s="45"/>
      <c r="W226" s="45"/>
      <c r="X226" s="45"/>
      <c r="Y226" s="45"/>
      <c r="Z226" s="45"/>
    </row>
    <row r="227" spans="1:26">
      <c r="A227" s="45"/>
      <c r="B227" s="45"/>
      <c r="C227" s="45"/>
      <c r="D227" s="45"/>
      <c r="E227" s="45"/>
      <c r="F227" s="45"/>
      <c r="G227" s="45"/>
      <c r="H227" s="45"/>
      <c r="I227" s="45"/>
      <c r="J227" s="45"/>
      <c r="K227" s="45"/>
      <c r="L227" s="45"/>
      <c r="M227" s="45"/>
      <c r="N227" s="45"/>
      <c r="O227" s="45"/>
      <c r="P227" s="45"/>
      <c r="Q227" s="45"/>
      <c r="R227" s="45"/>
      <c r="S227" s="45"/>
      <c r="T227" s="45"/>
      <c r="U227" s="45"/>
      <c r="V227" s="45"/>
      <c r="W227" s="45"/>
      <c r="X227" s="45"/>
      <c r="Y227" s="45"/>
      <c r="Z227" s="45"/>
    </row>
    <row r="228" spans="1:26">
      <c r="A228" s="45"/>
      <c r="B228" s="45"/>
      <c r="C228" s="45"/>
      <c r="D228" s="45"/>
      <c r="E228" s="45"/>
      <c r="F228" s="45"/>
      <c r="G228" s="45"/>
      <c r="H228" s="45"/>
      <c r="I228" s="45"/>
      <c r="J228" s="45"/>
      <c r="K228" s="45"/>
      <c r="L228" s="45"/>
      <c r="M228" s="45"/>
      <c r="N228" s="45"/>
      <c r="O228" s="45"/>
      <c r="P228" s="45"/>
      <c r="Q228" s="45"/>
      <c r="R228" s="45"/>
      <c r="S228" s="45"/>
      <c r="T228" s="45"/>
      <c r="U228" s="45"/>
      <c r="V228" s="45"/>
      <c r="W228" s="45"/>
      <c r="X228" s="45"/>
      <c r="Y228" s="45"/>
      <c r="Z228" s="45"/>
    </row>
    <row r="229" spans="1:26">
      <c r="A229" s="45"/>
      <c r="B229" s="45"/>
      <c r="C229" s="45"/>
      <c r="D229" s="45"/>
      <c r="E229" s="45"/>
      <c r="F229" s="45"/>
      <c r="G229" s="45"/>
      <c r="H229" s="45"/>
      <c r="I229" s="45"/>
      <c r="J229" s="45"/>
      <c r="K229" s="45"/>
      <c r="L229" s="45"/>
      <c r="M229" s="45"/>
      <c r="N229" s="45"/>
      <c r="O229" s="45"/>
      <c r="P229" s="45"/>
      <c r="Q229" s="45"/>
      <c r="R229" s="45"/>
      <c r="S229" s="45"/>
      <c r="T229" s="45"/>
      <c r="U229" s="45"/>
      <c r="V229" s="45"/>
      <c r="W229" s="45"/>
      <c r="X229" s="45"/>
      <c r="Y229" s="45"/>
      <c r="Z229" s="45"/>
    </row>
    <row r="230" spans="1:26">
      <c r="A230" s="45"/>
      <c r="B230" s="45"/>
      <c r="C230" s="45"/>
      <c r="D230" s="45"/>
      <c r="E230" s="45"/>
      <c r="F230" s="45"/>
      <c r="G230" s="45"/>
      <c r="H230" s="45"/>
      <c r="I230" s="45"/>
      <c r="J230" s="45"/>
      <c r="K230" s="45"/>
      <c r="L230" s="45"/>
      <c r="M230" s="45"/>
      <c r="N230" s="45"/>
      <c r="O230" s="45"/>
      <c r="P230" s="45"/>
      <c r="Q230" s="45"/>
      <c r="R230" s="45"/>
      <c r="S230" s="45"/>
      <c r="T230" s="45"/>
      <c r="U230" s="45"/>
      <c r="V230" s="45"/>
      <c r="W230" s="45"/>
      <c r="X230" s="45"/>
      <c r="Y230" s="45"/>
      <c r="Z230" s="45"/>
    </row>
    <row r="231" spans="1:26">
      <c r="A231" s="45"/>
      <c r="B231" s="45"/>
      <c r="C231" s="45"/>
      <c r="D231" s="45"/>
      <c r="E231" s="45"/>
      <c r="F231" s="45"/>
      <c r="G231" s="45"/>
      <c r="H231" s="45"/>
      <c r="I231" s="45"/>
      <c r="J231" s="45"/>
      <c r="K231" s="45"/>
      <c r="L231" s="45"/>
      <c r="M231" s="45"/>
      <c r="N231" s="45"/>
      <c r="O231" s="45"/>
      <c r="P231" s="45"/>
      <c r="Q231" s="45"/>
      <c r="R231" s="45"/>
      <c r="S231" s="45"/>
      <c r="T231" s="45"/>
      <c r="U231" s="45"/>
      <c r="V231" s="45"/>
      <c r="W231" s="45"/>
      <c r="X231" s="45"/>
      <c r="Y231" s="45"/>
      <c r="Z231" s="45"/>
    </row>
    <row r="232" spans="1:26">
      <c r="A232" s="45"/>
      <c r="B232" s="45"/>
      <c r="C232" s="45"/>
      <c r="D232" s="45"/>
      <c r="E232" s="45"/>
      <c r="F232" s="45"/>
      <c r="G232" s="45"/>
      <c r="H232" s="45"/>
      <c r="I232" s="45"/>
      <c r="J232" s="45"/>
      <c r="K232" s="45"/>
      <c r="L232" s="45"/>
      <c r="M232" s="45"/>
      <c r="N232" s="45"/>
      <c r="O232" s="45"/>
      <c r="P232" s="45"/>
      <c r="Q232" s="45"/>
      <c r="R232" s="45"/>
      <c r="S232" s="45"/>
      <c r="T232" s="45"/>
      <c r="U232" s="45"/>
      <c r="V232" s="45"/>
      <c r="W232" s="45"/>
      <c r="X232" s="45"/>
      <c r="Y232" s="45"/>
      <c r="Z232" s="45"/>
    </row>
    <row r="233" spans="1:26">
      <c r="A233" s="45"/>
      <c r="B233" s="45"/>
      <c r="C233" s="45"/>
      <c r="D233" s="45"/>
      <c r="E233" s="45"/>
      <c r="F233" s="45"/>
      <c r="G233" s="45"/>
      <c r="H233" s="45"/>
      <c r="I233" s="45"/>
      <c r="J233" s="45"/>
      <c r="K233" s="45"/>
      <c r="L233" s="45"/>
      <c r="M233" s="45"/>
      <c r="N233" s="45"/>
      <c r="O233" s="45"/>
      <c r="P233" s="45"/>
      <c r="Q233" s="45"/>
      <c r="R233" s="45"/>
      <c r="S233" s="45"/>
      <c r="T233" s="45"/>
      <c r="U233" s="45"/>
      <c r="V233" s="45"/>
      <c r="W233" s="45"/>
      <c r="X233" s="45"/>
      <c r="Y233" s="45"/>
      <c r="Z233" s="45"/>
    </row>
    <row r="234" spans="1:26">
      <c r="A234" s="45"/>
      <c r="B234" s="45"/>
      <c r="C234" s="45"/>
      <c r="D234" s="45"/>
      <c r="E234" s="45"/>
      <c r="F234" s="45"/>
      <c r="G234" s="45"/>
      <c r="H234" s="45"/>
      <c r="I234" s="45"/>
      <c r="J234" s="45"/>
      <c r="K234" s="45"/>
      <c r="L234" s="45"/>
      <c r="M234" s="45"/>
      <c r="N234" s="45"/>
      <c r="O234" s="45"/>
      <c r="P234" s="45"/>
      <c r="Q234" s="45"/>
      <c r="R234" s="45"/>
      <c r="S234" s="45"/>
      <c r="T234" s="45"/>
      <c r="U234" s="45"/>
      <c r="V234" s="45"/>
      <c r="W234" s="45"/>
      <c r="X234" s="45"/>
      <c r="Y234" s="45"/>
      <c r="Z234" s="45"/>
    </row>
    <row r="235" spans="1:26">
      <c r="A235" s="45"/>
      <c r="B235" s="45"/>
      <c r="C235" s="45"/>
      <c r="D235" s="45"/>
      <c r="E235" s="45"/>
      <c r="F235" s="45"/>
      <c r="G235" s="45"/>
      <c r="H235" s="45"/>
      <c r="I235" s="45"/>
      <c r="J235" s="45"/>
      <c r="K235" s="45"/>
      <c r="L235" s="45"/>
      <c r="M235" s="45"/>
      <c r="N235" s="45"/>
      <c r="O235" s="45"/>
      <c r="P235" s="45"/>
      <c r="Q235" s="45"/>
      <c r="R235" s="45"/>
      <c r="S235" s="45"/>
      <c r="T235" s="45"/>
      <c r="U235" s="45"/>
      <c r="V235" s="45"/>
      <c r="W235" s="45"/>
      <c r="X235" s="45"/>
      <c r="Y235" s="45"/>
      <c r="Z235" s="45"/>
    </row>
    <row r="236" spans="1:26">
      <c r="A236" s="45"/>
      <c r="B236" s="45"/>
      <c r="C236" s="45"/>
      <c r="D236" s="45"/>
      <c r="E236" s="45"/>
      <c r="F236" s="45"/>
      <c r="G236" s="45"/>
      <c r="H236" s="45"/>
      <c r="I236" s="45"/>
      <c r="J236" s="45"/>
      <c r="K236" s="45"/>
      <c r="L236" s="45"/>
      <c r="M236" s="45"/>
      <c r="N236" s="45"/>
      <c r="O236" s="45"/>
      <c r="P236" s="45"/>
      <c r="Q236" s="45"/>
      <c r="R236" s="45"/>
      <c r="S236" s="45"/>
      <c r="T236" s="45"/>
      <c r="U236" s="45"/>
      <c r="V236" s="45"/>
      <c r="W236" s="45"/>
      <c r="X236" s="45"/>
      <c r="Y236" s="45"/>
      <c r="Z236" s="45"/>
    </row>
    <row r="237" spans="1:26">
      <c r="A237" s="45"/>
      <c r="B237" s="45"/>
      <c r="C237" s="45"/>
      <c r="D237" s="45"/>
      <c r="E237" s="45"/>
      <c r="F237" s="45"/>
      <c r="G237" s="45"/>
      <c r="H237" s="45"/>
      <c r="I237" s="45"/>
      <c r="J237" s="45"/>
      <c r="K237" s="45"/>
      <c r="L237" s="45"/>
      <c r="M237" s="45"/>
      <c r="N237" s="45"/>
      <c r="O237" s="45"/>
      <c r="P237" s="45"/>
      <c r="Q237" s="45"/>
      <c r="R237" s="45"/>
      <c r="S237" s="45"/>
      <c r="T237" s="45"/>
      <c r="U237" s="45"/>
      <c r="V237" s="45"/>
      <c r="W237" s="45"/>
      <c r="X237" s="45"/>
      <c r="Y237" s="45"/>
      <c r="Z237" s="45"/>
    </row>
    <row r="238" spans="1:26">
      <c r="A238" s="45"/>
      <c r="B238" s="45"/>
      <c r="C238" s="45"/>
      <c r="D238" s="45"/>
      <c r="E238" s="45"/>
      <c r="F238" s="45"/>
      <c r="G238" s="45"/>
      <c r="H238" s="45"/>
      <c r="I238" s="45"/>
      <c r="J238" s="45"/>
      <c r="K238" s="45"/>
      <c r="L238" s="45"/>
      <c r="M238" s="45"/>
      <c r="N238" s="45"/>
      <c r="O238" s="45"/>
      <c r="P238" s="45"/>
      <c r="Q238" s="45"/>
      <c r="R238" s="45"/>
      <c r="S238" s="45"/>
      <c r="T238" s="45"/>
      <c r="U238" s="45"/>
      <c r="V238" s="45"/>
      <c r="W238" s="45"/>
      <c r="X238" s="45"/>
      <c r="Y238" s="45"/>
      <c r="Z238" s="45"/>
    </row>
    <row r="239" spans="1:26">
      <c r="A239" s="45"/>
      <c r="B239" s="45"/>
      <c r="C239" s="45"/>
      <c r="D239" s="45"/>
      <c r="E239" s="45"/>
      <c r="F239" s="45"/>
      <c r="G239" s="45"/>
      <c r="H239" s="45"/>
      <c r="I239" s="45"/>
      <c r="J239" s="45"/>
      <c r="K239" s="45"/>
      <c r="L239" s="45"/>
      <c r="M239" s="45"/>
      <c r="N239" s="45"/>
      <c r="O239" s="45"/>
      <c r="P239" s="45"/>
      <c r="Q239" s="45"/>
      <c r="R239" s="45"/>
      <c r="S239" s="45"/>
      <c r="T239" s="45"/>
      <c r="U239" s="45"/>
      <c r="V239" s="45"/>
      <c r="W239" s="45"/>
      <c r="X239" s="45"/>
      <c r="Y239" s="45"/>
      <c r="Z239" s="45"/>
    </row>
    <row r="240" spans="1:26">
      <c r="A240" s="45"/>
      <c r="B240" s="45"/>
      <c r="C240" s="45"/>
      <c r="D240" s="45"/>
      <c r="E240" s="45"/>
      <c r="F240" s="45"/>
      <c r="G240" s="45"/>
      <c r="H240" s="45"/>
      <c r="I240" s="45"/>
      <c r="J240" s="45"/>
      <c r="K240" s="45"/>
      <c r="L240" s="45"/>
      <c r="M240" s="45"/>
      <c r="N240" s="45"/>
      <c r="O240" s="45"/>
      <c r="P240" s="45"/>
      <c r="Q240" s="45"/>
      <c r="R240" s="45"/>
      <c r="S240" s="45"/>
      <c r="T240" s="45"/>
      <c r="U240" s="45"/>
      <c r="V240" s="45"/>
      <c r="W240" s="45"/>
      <c r="X240" s="45"/>
      <c r="Y240" s="45"/>
      <c r="Z240" s="45"/>
    </row>
    <row r="241" spans="1:26">
      <c r="A241" s="45"/>
      <c r="B241" s="45"/>
      <c r="C241" s="45"/>
      <c r="D241" s="45"/>
      <c r="E241" s="45"/>
      <c r="F241" s="45"/>
      <c r="G241" s="45"/>
      <c r="H241" s="45"/>
      <c r="I241" s="45"/>
      <c r="J241" s="45"/>
      <c r="K241" s="45"/>
      <c r="L241" s="45"/>
      <c r="M241" s="45"/>
      <c r="N241" s="45"/>
      <c r="O241" s="45"/>
      <c r="P241" s="45"/>
      <c r="Q241" s="45"/>
      <c r="R241" s="45"/>
      <c r="S241" s="45"/>
      <c r="T241" s="45"/>
      <c r="U241" s="45"/>
      <c r="V241" s="45"/>
      <c r="W241" s="45"/>
      <c r="X241" s="45"/>
      <c r="Y241" s="45"/>
      <c r="Z241" s="45"/>
    </row>
    <row r="242" spans="1:26">
      <c r="A242" s="45"/>
      <c r="B242" s="45"/>
      <c r="C242" s="45"/>
      <c r="D242" s="45"/>
      <c r="E242" s="45"/>
      <c r="F242" s="45"/>
      <c r="G242" s="45"/>
      <c r="H242" s="45"/>
      <c r="I242" s="45"/>
      <c r="J242" s="45"/>
      <c r="K242" s="45"/>
      <c r="L242" s="45"/>
      <c r="M242" s="45"/>
      <c r="N242" s="45"/>
      <c r="O242" s="45"/>
      <c r="P242" s="45"/>
      <c r="Q242" s="45"/>
      <c r="R242" s="45"/>
      <c r="S242" s="45"/>
      <c r="T242" s="45"/>
      <c r="U242" s="45"/>
      <c r="V242" s="45"/>
      <c r="W242" s="45"/>
      <c r="X242" s="45"/>
      <c r="Y242" s="45"/>
      <c r="Z242" s="45"/>
    </row>
    <row r="243" spans="1:26">
      <c r="A243" s="45"/>
      <c r="B243" s="45"/>
      <c r="C243" s="45"/>
      <c r="D243" s="45"/>
      <c r="E243" s="45"/>
      <c r="F243" s="45"/>
      <c r="G243" s="45"/>
      <c r="H243" s="45"/>
      <c r="I243" s="45"/>
      <c r="J243" s="45"/>
      <c r="K243" s="45"/>
      <c r="L243" s="45"/>
      <c r="M243" s="45"/>
      <c r="N243" s="45"/>
      <c r="O243" s="45"/>
      <c r="P243" s="45"/>
      <c r="Q243" s="45"/>
      <c r="R243" s="45"/>
      <c r="S243" s="45"/>
      <c r="T243" s="45"/>
      <c r="U243" s="45"/>
      <c r="V243" s="45"/>
      <c r="W243" s="45"/>
      <c r="X243" s="45"/>
      <c r="Y243" s="45"/>
      <c r="Z243" s="45"/>
    </row>
    <row r="244" spans="1:26">
      <c r="A244" s="45"/>
      <c r="B244" s="45"/>
      <c r="C244" s="45"/>
      <c r="D244" s="45"/>
      <c r="E244" s="45"/>
      <c r="F244" s="45"/>
      <c r="G244" s="45"/>
      <c r="H244" s="45"/>
      <c r="I244" s="45"/>
      <c r="J244" s="45"/>
      <c r="K244" s="45"/>
      <c r="L244" s="45"/>
      <c r="M244" s="45"/>
      <c r="N244" s="45"/>
      <c r="O244" s="45"/>
      <c r="P244" s="45"/>
      <c r="Q244" s="45"/>
      <c r="R244" s="45"/>
      <c r="S244" s="45"/>
      <c r="T244" s="45"/>
      <c r="U244" s="45"/>
      <c r="V244" s="45"/>
      <c r="W244" s="45"/>
      <c r="X244" s="45"/>
      <c r="Y244" s="45"/>
      <c r="Z244" s="45"/>
    </row>
    <row r="245" spans="1:26">
      <c r="A245" s="45"/>
      <c r="B245" s="45"/>
      <c r="C245" s="45"/>
      <c r="D245" s="45"/>
      <c r="E245" s="45"/>
      <c r="F245" s="45"/>
      <c r="G245" s="45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</row>
    <row r="246" spans="1:26">
      <c r="A246" s="45"/>
      <c r="B246" s="45"/>
      <c r="C246" s="45"/>
      <c r="D246" s="45"/>
      <c r="E246" s="45"/>
      <c r="F246" s="45"/>
      <c r="G246" s="45"/>
      <c r="H246" s="45"/>
      <c r="I246" s="45"/>
      <c r="J246" s="45"/>
      <c r="K246" s="45"/>
      <c r="L246" s="45"/>
      <c r="M246" s="45"/>
      <c r="N246" s="45"/>
      <c r="O246" s="45"/>
      <c r="P246" s="45"/>
      <c r="Q246" s="45"/>
      <c r="R246" s="45"/>
      <c r="S246" s="45"/>
      <c r="T246" s="45"/>
      <c r="U246" s="45"/>
      <c r="V246" s="45"/>
      <c r="W246" s="45"/>
      <c r="X246" s="45"/>
      <c r="Y246" s="45"/>
      <c r="Z246" s="45"/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54"/>
  <sheetViews>
    <sheetView zoomScale="115" zoomScaleNormal="115" workbookViewId="0">
      <selection activeCell="J44" sqref="J44"/>
    </sheetView>
  </sheetViews>
  <sheetFormatPr defaultColWidth="9" defaultRowHeight="13.5"/>
  <sheetData>
    <row r="1" customHeight="1" spans="1:18">
      <c r="A1" s="3"/>
      <c r="B1" s="11" t="s">
        <v>2352</v>
      </c>
      <c r="C1" s="11"/>
      <c r="D1" s="11"/>
      <c r="E1" s="11" t="s">
        <v>2353</v>
      </c>
      <c r="F1" s="11" t="s">
        <v>2353</v>
      </c>
      <c r="G1" s="11" t="s">
        <v>562</v>
      </c>
      <c r="H1" s="11" t="s">
        <v>562</v>
      </c>
      <c r="I1" s="3"/>
      <c r="J1" s="3"/>
      <c r="K1" s="3"/>
      <c r="L1" s="3"/>
      <c r="M1" s="3"/>
      <c r="N1" s="3"/>
      <c r="O1" s="3"/>
      <c r="P1" s="3"/>
      <c r="Q1" s="3"/>
      <c r="R1" s="3"/>
    </row>
    <row r="2" spans="1:18">
      <c r="A2" s="3"/>
      <c r="B2" s="11" t="s">
        <v>652</v>
      </c>
      <c r="C2" s="11" t="s">
        <v>653</v>
      </c>
      <c r="D2" s="11" t="s">
        <v>654</v>
      </c>
      <c r="E2" s="11" t="s">
        <v>2354</v>
      </c>
      <c r="F2" s="11" t="s">
        <v>2262</v>
      </c>
      <c r="G2" s="11" t="s">
        <v>2355</v>
      </c>
      <c r="H2" s="11" t="s">
        <v>2356</v>
      </c>
      <c r="I2" s="11" t="s">
        <v>649</v>
      </c>
      <c r="J2" s="3"/>
      <c r="K2" s="3"/>
      <c r="L2" s="3"/>
      <c r="M2" s="3"/>
      <c r="N2" s="3"/>
      <c r="O2" s="3"/>
      <c r="P2" s="3"/>
      <c r="Q2" s="3"/>
      <c r="R2" s="3"/>
    </row>
    <row r="3" ht="14.25" spans="1:18">
      <c r="A3" s="11" t="s">
        <v>657</v>
      </c>
      <c r="B3" s="11" t="s">
        <v>949</v>
      </c>
      <c r="C3" s="11" t="s">
        <v>949</v>
      </c>
      <c r="D3" s="11" t="s">
        <v>949</v>
      </c>
      <c r="E3" s="3"/>
      <c r="F3" s="11" t="s">
        <v>949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</row>
    <row r="4" spans="1:18">
      <c r="A4" s="3"/>
      <c r="B4" s="23" t="s">
        <v>1001</v>
      </c>
      <c r="C4" s="11" t="s">
        <v>949</v>
      </c>
      <c r="D4" s="11" t="s">
        <v>959</v>
      </c>
      <c r="E4" s="3"/>
      <c r="F4" s="11" t="s">
        <v>949</v>
      </c>
      <c r="G4" s="3"/>
      <c r="H4" s="3"/>
      <c r="I4" s="3"/>
      <c r="J4" s="3"/>
      <c r="K4" s="25"/>
      <c r="L4" s="26"/>
      <c r="M4" s="27" t="s">
        <v>2357</v>
      </c>
      <c r="N4" s="27" t="s">
        <v>2358</v>
      </c>
      <c r="O4" s="27" t="s">
        <v>2359</v>
      </c>
      <c r="P4" s="27" t="s">
        <v>2360</v>
      </c>
      <c r="Q4" s="27" t="s">
        <v>2361</v>
      </c>
      <c r="R4" s="39" t="s">
        <v>1716</v>
      </c>
    </row>
    <row r="5" spans="1:18">
      <c r="A5" s="3"/>
      <c r="B5" s="3"/>
      <c r="C5" s="23" t="s">
        <v>1001</v>
      </c>
      <c r="D5" s="11" t="s">
        <v>835</v>
      </c>
      <c r="E5" s="3"/>
      <c r="F5" s="11" t="s">
        <v>1001</v>
      </c>
      <c r="G5" s="3"/>
      <c r="H5" s="3"/>
      <c r="I5" s="3"/>
      <c r="J5" s="3"/>
      <c r="K5" s="28" t="s">
        <v>657</v>
      </c>
      <c r="L5" s="23" t="s">
        <v>2362</v>
      </c>
      <c r="M5" s="29" t="s">
        <v>949</v>
      </c>
      <c r="N5" s="23" t="s">
        <v>1001</v>
      </c>
      <c r="O5" s="24"/>
      <c r="P5" s="24"/>
      <c r="Q5" s="23" t="s">
        <v>1467</v>
      </c>
      <c r="R5" s="40"/>
    </row>
    <row r="6" spans="1:18">
      <c r="A6" s="3"/>
      <c r="B6" s="3"/>
      <c r="C6" s="3"/>
      <c r="D6" s="3"/>
      <c r="E6" s="3"/>
      <c r="F6" s="11" t="s">
        <v>959</v>
      </c>
      <c r="G6" s="3"/>
      <c r="H6" s="3"/>
      <c r="I6" s="3"/>
      <c r="J6" s="3"/>
      <c r="K6" s="30" t="s">
        <v>671</v>
      </c>
      <c r="L6" s="23" t="s">
        <v>2362</v>
      </c>
      <c r="M6" s="24"/>
      <c r="N6" s="29" t="s">
        <v>959</v>
      </c>
      <c r="O6" s="23" t="s">
        <v>2363</v>
      </c>
      <c r="P6" s="23" t="s">
        <v>2364</v>
      </c>
      <c r="Q6" s="24"/>
      <c r="R6" s="40"/>
    </row>
    <row r="7" spans="1:18">
      <c r="A7" s="3"/>
      <c r="B7" s="3"/>
      <c r="C7" s="3"/>
      <c r="D7" s="3"/>
      <c r="E7" s="3"/>
      <c r="F7" s="11" t="s">
        <v>1988</v>
      </c>
      <c r="G7" s="3"/>
      <c r="H7" s="3"/>
      <c r="I7" s="3"/>
      <c r="J7" s="3"/>
      <c r="K7" s="28" t="s">
        <v>692</v>
      </c>
      <c r="L7" s="23" t="s">
        <v>2362</v>
      </c>
      <c r="M7" s="24"/>
      <c r="N7" s="23" t="s">
        <v>959</v>
      </c>
      <c r="O7" s="24"/>
      <c r="P7" s="23" t="s">
        <v>2365</v>
      </c>
      <c r="Q7" s="24"/>
      <c r="R7" s="41" t="s">
        <v>1722</v>
      </c>
    </row>
    <row r="8" spans="1:18">
      <c r="A8" s="3"/>
      <c r="B8" s="3"/>
      <c r="C8" s="3"/>
      <c r="D8" s="3"/>
      <c r="E8" s="3"/>
      <c r="F8" s="3"/>
      <c r="G8" s="3"/>
      <c r="H8" s="3"/>
      <c r="I8" s="3"/>
      <c r="J8" s="3"/>
      <c r="K8" s="31" t="s">
        <v>786</v>
      </c>
      <c r="L8" s="32" t="s">
        <v>2362</v>
      </c>
      <c r="M8" s="33"/>
      <c r="N8" s="32" t="s">
        <v>1804</v>
      </c>
      <c r="O8" s="32" t="s">
        <v>2366</v>
      </c>
      <c r="P8" s="33"/>
      <c r="Q8" s="33"/>
      <c r="R8" s="42" t="s">
        <v>2367</v>
      </c>
    </row>
    <row r="9" spans="1:18">
      <c r="A9" s="3"/>
      <c r="B9" s="3"/>
      <c r="C9" s="3"/>
      <c r="D9" s="3"/>
      <c r="E9" s="3"/>
      <c r="F9" s="3"/>
      <c r="G9" s="3"/>
      <c r="H9" s="3"/>
      <c r="I9" s="3"/>
      <c r="J9" s="3"/>
      <c r="K9" s="34"/>
      <c r="L9" s="24"/>
      <c r="M9" s="24"/>
      <c r="N9" s="24"/>
      <c r="O9" s="24"/>
      <c r="P9" s="24"/>
      <c r="Q9" s="24"/>
      <c r="R9" s="40"/>
    </row>
    <row r="10" spans="1:18">
      <c r="A10" s="3"/>
      <c r="B10" s="3"/>
      <c r="C10" s="3"/>
      <c r="D10" s="3"/>
      <c r="E10" s="3"/>
      <c r="F10" s="3"/>
      <c r="G10" s="3"/>
      <c r="H10" s="3"/>
      <c r="I10" s="3"/>
      <c r="J10" s="3"/>
      <c r="K10" s="28" t="s">
        <v>703</v>
      </c>
      <c r="L10" s="23" t="s">
        <v>649</v>
      </c>
      <c r="M10" s="29" t="s">
        <v>980</v>
      </c>
      <c r="N10" s="3"/>
      <c r="O10" s="23" t="s">
        <v>2366</v>
      </c>
      <c r="P10" s="23" t="s">
        <v>649</v>
      </c>
      <c r="Q10" s="24"/>
      <c r="R10" s="40"/>
    </row>
    <row r="11" spans="1:18">
      <c r="A11" s="11" t="s">
        <v>671</v>
      </c>
      <c r="B11" s="11" t="s">
        <v>959</v>
      </c>
      <c r="C11" s="11" t="s">
        <v>959</v>
      </c>
      <c r="D11" s="11" t="s">
        <v>959</v>
      </c>
      <c r="E11" s="3"/>
      <c r="F11" s="11" t="s">
        <v>959</v>
      </c>
      <c r="G11" s="3"/>
      <c r="H11" s="3"/>
      <c r="I11" s="23" t="s">
        <v>1001</v>
      </c>
      <c r="J11" s="3"/>
      <c r="K11" s="28" t="s">
        <v>717</v>
      </c>
      <c r="L11" s="23" t="s">
        <v>649</v>
      </c>
      <c r="M11" s="24"/>
      <c r="N11" s="23" t="s">
        <v>959</v>
      </c>
      <c r="O11" s="29" t="s">
        <v>2363</v>
      </c>
      <c r="P11" s="23" t="s">
        <v>649</v>
      </c>
      <c r="Q11" s="24"/>
      <c r="R11" s="43" t="s">
        <v>1722</v>
      </c>
    </row>
    <row r="12" spans="1:18">
      <c r="A12" s="3"/>
      <c r="B12" s="11" t="s">
        <v>959</v>
      </c>
      <c r="C12" s="11" t="s">
        <v>959</v>
      </c>
      <c r="D12" s="23" t="s">
        <v>1001</v>
      </c>
      <c r="E12" s="3"/>
      <c r="F12" s="11" t="s">
        <v>134</v>
      </c>
      <c r="G12" s="3"/>
      <c r="H12" s="3"/>
      <c r="I12" s="3"/>
      <c r="J12" s="3"/>
      <c r="K12" s="28" t="s">
        <v>731</v>
      </c>
      <c r="L12" s="23" t="s">
        <v>649</v>
      </c>
      <c r="M12" s="24"/>
      <c r="N12" s="29" t="s">
        <v>1001</v>
      </c>
      <c r="O12" s="23" t="s">
        <v>2368</v>
      </c>
      <c r="P12" s="23" t="s">
        <v>649</v>
      </c>
      <c r="Q12" s="23" t="s">
        <v>649</v>
      </c>
      <c r="R12" s="43" t="s">
        <v>1851</v>
      </c>
    </row>
    <row r="13" spans="1:18">
      <c r="A13" s="3"/>
      <c r="B13" s="3"/>
      <c r="C13" s="23" t="s">
        <v>2364</v>
      </c>
      <c r="D13" s="11" t="s">
        <v>2369</v>
      </c>
      <c r="E13" s="3"/>
      <c r="F13" s="3"/>
      <c r="G13" s="3"/>
      <c r="H13" s="3"/>
      <c r="I13" s="3"/>
      <c r="J13" s="3"/>
      <c r="K13" s="34"/>
      <c r="L13" s="24"/>
      <c r="M13" s="24"/>
      <c r="N13" s="24"/>
      <c r="O13" s="24"/>
      <c r="P13" s="24"/>
      <c r="Q13" s="24"/>
      <c r="R13" s="40"/>
    </row>
    <row r="14" ht="24" spans="1:18">
      <c r="A14" s="3"/>
      <c r="B14" s="3"/>
      <c r="C14" s="3"/>
      <c r="D14" s="3"/>
      <c r="E14" s="3"/>
      <c r="F14" s="3"/>
      <c r="G14" s="3"/>
      <c r="H14" s="3"/>
      <c r="I14" s="3"/>
      <c r="J14" s="3"/>
      <c r="K14" s="28" t="s">
        <v>746</v>
      </c>
      <c r="L14" s="23" t="s">
        <v>2370</v>
      </c>
      <c r="M14" s="29" t="s">
        <v>2371</v>
      </c>
      <c r="N14" s="23" t="s">
        <v>1001</v>
      </c>
      <c r="O14" s="24"/>
      <c r="P14" s="24"/>
      <c r="Q14" s="23" t="s">
        <v>2372</v>
      </c>
      <c r="R14" s="43" t="s">
        <v>1851</v>
      </c>
    </row>
    <row r="15" ht="24.75" spans="1:18">
      <c r="A15" s="3"/>
      <c r="B15" s="3"/>
      <c r="C15" s="3"/>
      <c r="D15" s="3"/>
      <c r="E15" s="3"/>
      <c r="F15" s="3"/>
      <c r="G15" s="3"/>
      <c r="H15" s="3"/>
      <c r="I15" s="3"/>
      <c r="J15" s="3"/>
      <c r="K15" s="35" t="s">
        <v>757</v>
      </c>
      <c r="L15" s="36" t="s">
        <v>2370</v>
      </c>
      <c r="M15" s="37" t="s">
        <v>1120</v>
      </c>
      <c r="N15" s="36" t="s">
        <v>835</v>
      </c>
      <c r="O15" s="36" t="s">
        <v>2366</v>
      </c>
      <c r="P15" s="38"/>
      <c r="Q15" s="38"/>
      <c r="R15" s="44"/>
    </row>
    <row r="16" spans="1:18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</row>
    <row r="17" spans="1:18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11" t="s">
        <v>2373</v>
      </c>
      <c r="M17" s="3"/>
      <c r="N17" s="3"/>
      <c r="O17" s="3"/>
      <c r="P17" s="3"/>
      <c r="Q17" s="3"/>
      <c r="R17" s="3"/>
    </row>
    <row r="18" spans="1:18">
      <c r="A18" s="11" t="s">
        <v>692</v>
      </c>
      <c r="B18" s="11" t="s">
        <v>1722</v>
      </c>
      <c r="C18" s="23" t="s">
        <v>2365</v>
      </c>
      <c r="D18" s="23" t="s">
        <v>2365</v>
      </c>
      <c r="E18" s="3"/>
      <c r="F18" s="11" t="s">
        <v>1722</v>
      </c>
      <c r="G18" s="3"/>
      <c r="H18" s="3"/>
      <c r="I18" s="3"/>
      <c r="J18" s="3"/>
      <c r="K18" s="3"/>
      <c r="L18" s="11" t="s">
        <v>2374</v>
      </c>
      <c r="M18" s="3"/>
      <c r="N18" s="3"/>
      <c r="O18" s="3"/>
      <c r="P18" s="3"/>
      <c r="Q18" s="3"/>
      <c r="R18" s="3"/>
    </row>
    <row r="19" spans="1:18">
      <c r="A19" s="3"/>
      <c r="B19" s="11" t="s">
        <v>2375</v>
      </c>
      <c r="C19" s="11" t="s">
        <v>2375</v>
      </c>
      <c r="D19" s="11" t="s">
        <v>1722</v>
      </c>
      <c r="E19" s="3"/>
      <c r="F19" s="11" t="s">
        <v>959</v>
      </c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</row>
    <row r="20" spans="1:18">
      <c r="A20" s="3"/>
      <c r="B20" s="24"/>
      <c r="C20" s="3"/>
      <c r="D20" s="11" t="s">
        <v>1722</v>
      </c>
      <c r="E20" s="3"/>
      <c r="F20" s="11" t="s">
        <v>959</v>
      </c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</row>
    <row r="21" spans="1:18">
      <c r="A21" s="3"/>
      <c r="B21" s="3"/>
      <c r="C21" s="3"/>
      <c r="D21" s="11" t="s">
        <v>959</v>
      </c>
      <c r="E21" s="3"/>
      <c r="F21" s="11" t="s">
        <v>134</v>
      </c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</row>
    <row r="22" spans="1:18">
      <c r="A22" s="3"/>
      <c r="B22" s="3"/>
      <c r="C22" s="3"/>
      <c r="D22" s="11" t="s">
        <v>2375</v>
      </c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</row>
    <row r="23" spans="1:18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</row>
    <row r="24" spans="1:18">
      <c r="A24" s="11" t="s">
        <v>703</v>
      </c>
      <c r="B24" s="11" t="s">
        <v>980</v>
      </c>
      <c r="C24" s="11" t="s">
        <v>2366</v>
      </c>
      <c r="D24" s="11" t="s">
        <v>980</v>
      </c>
      <c r="E24" s="3"/>
      <c r="F24" s="11" t="s">
        <v>980</v>
      </c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</row>
    <row r="25" spans="1:18">
      <c r="A25" s="3"/>
      <c r="B25" s="11" t="s">
        <v>134</v>
      </c>
      <c r="C25" s="11" t="s">
        <v>980</v>
      </c>
      <c r="D25" s="11" t="s">
        <v>649</v>
      </c>
      <c r="E25" s="3"/>
      <c r="F25" s="11" t="s">
        <v>134</v>
      </c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</row>
    <row r="26" spans="1:18">
      <c r="A26" s="3"/>
      <c r="B26" s="3"/>
      <c r="C26" s="11" t="s">
        <v>2366</v>
      </c>
      <c r="D26" s="3"/>
      <c r="E26" s="3"/>
      <c r="F26" s="11" t="s">
        <v>134</v>
      </c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</row>
    <row r="27" spans="1:18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</row>
    <row r="28" spans="1:18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</row>
    <row r="29" spans="1:18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</row>
    <row r="30" spans="1:18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</row>
    <row r="31" spans="1:18">
      <c r="A31" s="11" t="s">
        <v>717</v>
      </c>
      <c r="B31" s="23" t="s">
        <v>2368</v>
      </c>
      <c r="C31" s="11" t="s">
        <v>2376</v>
      </c>
      <c r="D31" s="11" t="s">
        <v>2376</v>
      </c>
      <c r="E31" s="3"/>
      <c r="F31" s="11" t="s">
        <v>2376</v>
      </c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</row>
    <row r="32" spans="1:18">
      <c r="A32" s="3"/>
      <c r="B32" s="11" t="s">
        <v>959</v>
      </c>
      <c r="C32" s="11" t="s">
        <v>2369</v>
      </c>
      <c r="D32" s="11" t="s">
        <v>2369</v>
      </c>
      <c r="E32" s="3"/>
      <c r="F32" s="11" t="s">
        <v>1988</v>
      </c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</row>
    <row r="33" spans="1:18">
      <c r="A33" s="3"/>
      <c r="B33" s="11" t="s">
        <v>1722</v>
      </c>
      <c r="C33" s="11" t="s">
        <v>959</v>
      </c>
      <c r="D33" s="11" t="s">
        <v>2369</v>
      </c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</row>
    <row r="34" spans="1:18">
      <c r="A34" s="3"/>
      <c r="B34" s="3"/>
      <c r="C34" s="23" t="s">
        <v>2368</v>
      </c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</row>
    <row r="35" spans="1:18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</row>
    <row r="36" spans="1:18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</row>
    <row r="37" spans="1:18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</row>
    <row r="38" spans="1:18">
      <c r="A38" s="11" t="s">
        <v>731</v>
      </c>
      <c r="B38" s="11" t="s">
        <v>2369</v>
      </c>
      <c r="C38" s="11" t="s">
        <v>2369</v>
      </c>
      <c r="D38" s="23" t="s">
        <v>1001</v>
      </c>
      <c r="E38" s="3"/>
      <c r="F38" s="23" t="s">
        <v>1001</v>
      </c>
      <c r="G38" s="3"/>
      <c r="H38" s="3"/>
      <c r="I38" s="23" t="s">
        <v>1001</v>
      </c>
      <c r="J38" s="3"/>
      <c r="K38" s="3"/>
      <c r="L38" s="3"/>
      <c r="M38" s="3"/>
      <c r="N38" s="3"/>
      <c r="O38" s="3"/>
      <c r="P38" s="3"/>
      <c r="Q38" s="3"/>
      <c r="R38" s="3"/>
    </row>
    <row r="39" spans="1:18">
      <c r="A39" s="3"/>
      <c r="B39" s="23" t="s">
        <v>2368</v>
      </c>
      <c r="C39" s="11" t="s">
        <v>2369</v>
      </c>
      <c r="D39" s="23" t="s">
        <v>2368</v>
      </c>
      <c r="E39" s="3"/>
      <c r="F39" s="23" t="s">
        <v>2368</v>
      </c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</row>
    <row r="40" spans="1:18">
      <c r="A40" s="3"/>
      <c r="B40" s="23" t="s">
        <v>1001</v>
      </c>
      <c r="C40" s="23" t="s">
        <v>1001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</row>
    <row r="41" spans="1:18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</row>
    <row r="42" spans="1:18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</row>
    <row r="43" spans="1:18">
      <c r="A43" s="11" t="s">
        <v>746</v>
      </c>
      <c r="B43" s="11" t="s">
        <v>2371</v>
      </c>
      <c r="C43" s="11" t="s">
        <v>2371</v>
      </c>
      <c r="D43" s="11" t="s">
        <v>2371</v>
      </c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</row>
    <row r="44" spans="1:18">
      <c r="A44" s="3"/>
      <c r="B44" s="11" t="s">
        <v>2371</v>
      </c>
      <c r="C44" s="11" t="s">
        <v>835</v>
      </c>
      <c r="D44" s="11" t="s">
        <v>2371</v>
      </c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</row>
    <row r="45" spans="1:18">
      <c r="A45" s="3"/>
      <c r="B45" s="11" t="s">
        <v>2371</v>
      </c>
      <c r="C45" s="3"/>
      <c r="D45" s="11" t="s">
        <v>1001</v>
      </c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</row>
    <row r="46" spans="1:18">
      <c r="A46" s="3"/>
      <c r="B46" s="11" t="s">
        <v>2371</v>
      </c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</row>
    <row r="47" spans="1:18">
      <c r="A47" s="3"/>
      <c r="B47" s="11" t="s">
        <v>1001</v>
      </c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</row>
    <row r="48" spans="1:18">
      <c r="A48" s="3"/>
      <c r="B48" s="11" t="s">
        <v>959</v>
      </c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</row>
    <row r="49" spans="1:18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</row>
    <row r="50" spans="1:18">
      <c r="A50" s="11" t="s">
        <v>757</v>
      </c>
      <c r="B50" s="11" t="s">
        <v>1722</v>
      </c>
      <c r="C50" s="11" t="s">
        <v>2366</v>
      </c>
      <c r="D50" s="11" t="s">
        <v>1120</v>
      </c>
      <c r="E50" s="3"/>
      <c r="F50" s="11" t="s">
        <v>2366</v>
      </c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</row>
    <row r="51" spans="1:18">
      <c r="A51" s="3"/>
      <c r="B51" s="11" t="s">
        <v>1120</v>
      </c>
      <c r="C51" s="11" t="s">
        <v>835</v>
      </c>
      <c r="D51" s="11" t="s">
        <v>1804</v>
      </c>
      <c r="E51" s="3"/>
      <c r="F51" s="11" t="s">
        <v>2377</v>
      </c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</row>
    <row r="52" spans="1:18">
      <c r="A52" s="3"/>
      <c r="B52" s="11" t="s">
        <v>1120</v>
      </c>
      <c r="C52" s="23" t="s">
        <v>2364</v>
      </c>
      <c r="D52" s="11" t="s">
        <v>649</v>
      </c>
      <c r="E52" s="3"/>
      <c r="F52" s="11" t="s">
        <v>835</v>
      </c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</row>
    <row r="53" spans="1:18">
      <c r="A53" s="3"/>
      <c r="B53" s="11" t="s">
        <v>835</v>
      </c>
      <c r="C53" s="3"/>
      <c r="D53" s="3"/>
      <c r="E53" s="3"/>
      <c r="F53" s="11" t="s">
        <v>1722</v>
      </c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</row>
    <row r="54" spans="1:18">
      <c r="A54" s="3"/>
      <c r="B54" s="3"/>
      <c r="C54" s="3"/>
      <c r="D54" s="3"/>
      <c r="E54" s="3"/>
      <c r="F54" s="11" t="s">
        <v>1988</v>
      </c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</row>
  </sheetData>
  <mergeCells count="1">
    <mergeCell ref="B1:D1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51"/>
  <sheetViews>
    <sheetView topLeftCell="A16" workbookViewId="0">
      <selection activeCell="K42" sqref="K36:K42"/>
    </sheetView>
  </sheetViews>
  <sheetFormatPr defaultColWidth="9" defaultRowHeight="13.5"/>
  <sheetData>
    <row r="1" spans="1:9">
      <c r="A1" s="11" t="s">
        <v>188</v>
      </c>
      <c r="B1" s="11" t="s">
        <v>189</v>
      </c>
      <c r="C1" s="3"/>
      <c r="D1" s="3"/>
      <c r="E1" s="3"/>
      <c r="F1" s="3"/>
      <c r="G1" s="3"/>
      <c r="H1" s="3"/>
      <c r="I1" s="3"/>
    </row>
    <row r="2" spans="1:9">
      <c r="A2" s="11" t="s">
        <v>190</v>
      </c>
      <c r="B2" s="11" t="s">
        <v>191</v>
      </c>
      <c r="C2" s="3"/>
      <c r="D2" s="3"/>
      <c r="E2" s="3"/>
      <c r="F2" s="3"/>
      <c r="G2" s="3"/>
      <c r="H2" s="3"/>
      <c r="I2" s="3"/>
    </row>
    <row r="3" spans="1:9">
      <c r="A3" s="3"/>
      <c r="B3" s="11" t="s">
        <v>192</v>
      </c>
      <c r="C3" s="3"/>
      <c r="D3" s="3"/>
      <c r="E3" s="3"/>
      <c r="G3" s="21" t="str">
        <f>_xlfn.DISPIMG("ID_DD2871C5143F4CAD9893FDCDCEB0F6DA",1)</f>
        <v>=DISPIMG("ID_DD2871C5143F4CAD9893FDCDCEB0F6DA",1)</v>
      </c>
      <c r="H3" s="21"/>
      <c r="I3" s="21"/>
    </row>
    <row r="4" spans="2:9">
      <c r="B4" s="3"/>
      <c r="C4" s="3"/>
      <c r="D4" s="3"/>
      <c r="E4" s="3"/>
      <c r="F4" s="3"/>
      <c r="G4" s="21"/>
      <c r="H4" s="21"/>
      <c r="I4" s="21"/>
    </row>
    <row r="5" spans="1:10">
      <c r="A5" s="11" t="s">
        <v>193</v>
      </c>
      <c r="B5" s="3"/>
      <c r="C5" s="3"/>
      <c r="D5" s="11" t="s">
        <v>194</v>
      </c>
      <c r="E5" s="3"/>
      <c r="F5" s="3"/>
      <c r="G5" s="21"/>
      <c r="H5" s="21"/>
      <c r="I5" s="21"/>
      <c r="J5" s="11" t="s">
        <v>195</v>
      </c>
    </row>
    <row r="6" spans="1:9">
      <c r="A6" s="21" t="str">
        <f>_xlfn.DISPIMG("ID_EC58AD145F444E14A4CD3D6BC59DBBB2",1)</f>
        <v>=DISPIMG("ID_EC58AD145F444E14A4CD3D6BC59DBBB2",1)</v>
      </c>
      <c r="B6" s="21"/>
      <c r="C6" s="21"/>
      <c r="D6" s="3"/>
      <c r="E6" s="3"/>
      <c r="F6" s="3"/>
      <c r="G6" s="21"/>
      <c r="H6" s="21"/>
      <c r="I6" s="21"/>
    </row>
    <row r="7" spans="1:9">
      <c r="A7" s="21"/>
      <c r="B7" s="21"/>
      <c r="C7" s="21"/>
      <c r="D7" s="3"/>
      <c r="E7" s="3"/>
      <c r="F7" s="3"/>
      <c r="G7" s="21"/>
      <c r="H7" s="21"/>
      <c r="I7" s="21"/>
    </row>
    <row r="8" spans="1:9">
      <c r="A8" s="21"/>
      <c r="B8" s="21"/>
      <c r="C8" s="21"/>
      <c r="D8" s="3"/>
      <c r="E8" s="3"/>
      <c r="F8" s="3"/>
      <c r="G8" s="21"/>
      <c r="H8" s="21"/>
      <c r="I8" s="21"/>
    </row>
    <row r="9" spans="1:9">
      <c r="A9" s="21"/>
      <c r="B9" s="21"/>
      <c r="C9" s="21"/>
      <c r="D9" s="3"/>
      <c r="E9" s="3"/>
      <c r="F9" s="3"/>
      <c r="G9" s="21"/>
      <c r="H9" s="21"/>
      <c r="I9" s="21"/>
    </row>
    <row r="10" spans="1:9">
      <c r="A10" s="21"/>
      <c r="B10" s="21"/>
      <c r="C10" s="21"/>
      <c r="D10" s="3"/>
      <c r="E10" s="3"/>
      <c r="F10" s="3"/>
      <c r="G10" s="21"/>
      <c r="H10" s="21"/>
      <c r="I10" s="21"/>
    </row>
    <row r="11" spans="1:9">
      <c r="A11" s="21"/>
      <c r="B11" s="21"/>
      <c r="C11" s="21"/>
      <c r="D11" s="3"/>
      <c r="E11" s="3"/>
      <c r="F11" s="3"/>
      <c r="G11" s="21"/>
      <c r="H11" s="21"/>
      <c r="I11" s="21"/>
    </row>
    <row r="12" spans="1:9">
      <c r="A12" s="21"/>
      <c r="B12" s="21"/>
      <c r="C12" s="21"/>
      <c r="D12" s="3"/>
      <c r="E12" s="3"/>
      <c r="F12" s="3"/>
      <c r="G12" s="21"/>
      <c r="H12" s="21"/>
      <c r="I12" s="21"/>
    </row>
    <row r="13" spans="1:9">
      <c r="A13" s="21"/>
      <c r="B13" s="21"/>
      <c r="C13" s="21"/>
      <c r="D13" s="3"/>
      <c r="E13" s="3"/>
      <c r="F13" s="3"/>
      <c r="G13" s="21"/>
      <c r="H13" s="21"/>
      <c r="I13" s="21"/>
    </row>
    <row r="14" spans="1:9">
      <c r="A14" s="21"/>
      <c r="B14" s="21"/>
      <c r="C14" s="21"/>
      <c r="D14" s="3"/>
      <c r="E14" s="3"/>
      <c r="F14" s="3"/>
      <c r="G14" s="21"/>
      <c r="H14" s="21"/>
      <c r="I14" s="21"/>
    </row>
    <row r="15" spans="1:9">
      <c r="A15" s="21"/>
      <c r="B15" s="21"/>
      <c r="C15" s="21"/>
      <c r="D15" s="3"/>
      <c r="E15" s="3"/>
      <c r="F15" s="3"/>
      <c r="G15" s="21"/>
      <c r="H15" s="21"/>
      <c r="I15" s="21"/>
    </row>
    <row r="16" spans="1:9">
      <c r="A16" s="11" t="s">
        <v>37</v>
      </c>
      <c r="B16" s="11" t="s">
        <v>196</v>
      </c>
      <c r="C16" s="3"/>
      <c r="D16" s="3"/>
      <c r="E16" s="3"/>
      <c r="F16" s="3"/>
      <c r="G16" s="3"/>
      <c r="H16" s="3"/>
      <c r="I16" s="3"/>
    </row>
    <row r="17" spans="1:9">
      <c r="A17" s="3"/>
      <c r="B17" s="21" t="str">
        <f>_xlfn.DISPIMG("ID_A24E78E304364FC8A224A5F737065FC8",1)</f>
        <v>=DISPIMG("ID_A24E78E304364FC8A224A5F737065FC8",1)</v>
      </c>
      <c r="C17" s="21"/>
      <c r="D17" s="21" t="str">
        <f>_xlfn.DISPIMG("ID_9438AD971FC944F8B7CAD8F3BCB3AB1B",1)</f>
        <v>=DISPIMG("ID_9438AD971FC944F8B7CAD8F3BCB3AB1B",1)</v>
      </c>
      <c r="E17" s="21"/>
      <c r="F17" s="21"/>
      <c r="G17" s="21"/>
      <c r="H17" s="21"/>
      <c r="I17" s="3"/>
    </row>
    <row r="18" spans="1:9">
      <c r="A18" s="3"/>
      <c r="B18" s="21"/>
      <c r="C18" s="21"/>
      <c r="D18" s="21"/>
      <c r="E18" s="21"/>
      <c r="F18" s="21"/>
      <c r="G18" s="21"/>
      <c r="H18" s="21"/>
      <c r="I18" s="11" t="s">
        <v>197</v>
      </c>
    </row>
    <row r="19" spans="1:9">
      <c r="A19" s="3"/>
      <c r="B19" s="21"/>
      <c r="C19" s="21"/>
      <c r="D19" s="21"/>
      <c r="E19" s="21"/>
      <c r="F19" s="21"/>
      <c r="G19" s="21"/>
      <c r="H19" s="21"/>
      <c r="I19" s="11" t="s">
        <v>198</v>
      </c>
    </row>
    <row r="20" spans="1:9">
      <c r="A20" s="3"/>
      <c r="B20" s="21"/>
      <c r="C20" s="21"/>
      <c r="D20" s="21"/>
      <c r="E20" s="21"/>
      <c r="F20" s="21"/>
      <c r="G20" s="21"/>
      <c r="H20" s="21"/>
      <c r="I20" s="3"/>
    </row>
    <row r="21" spans="1:9">
      <c r="A21" s="3"/>
      <c r="B21" s="21"/>
      <c r="C21" s="21"/>
      <c r="D21" s="21"/>
      <c r="E21" s="21"/>
      <c r="F21" s="21"/>
      <c r="G21" s="21"/>
      <c r="H21" s="21"/>
      <c r="I21" s="3"/>
    </row>
    <row r="22" spans="1:9">
      <c r="A22" s="3"/>
      <c r="B22" s="21"/>
      <c r="C22" s="21"/>
      <c r="D22" s="3"/>
      <c r="E22" s="3"/>
      <c r="F22" s="3"/>
      <c r="G22" s="3"/>
      <c r="H22" s="3"/>
      <c r="I22" s="3"/>
    </row>
    <row r="23" spans="1:9">
      <c r="A23" s="3"/>
      <c r="B23" s="21"/>
      <c r="C23" s="21"/>
      <c r="D23" s="3"/>
      <c r="E23" s="3"/>
      <c r="F23" s="3"/>
      <c r="G23" s="3"/>
      <c r="H23" s="3"/>
      <c r="I23" s="3"/>
    </row>
    <row r="24" spans="1:9">
      <c r="A24" s="3"/>
      <c r="B24" s="21"/>
      <c r="C24" s="21"/>
      <c r="D24" s="3"/>
      <c r="E24" s="3"/>
      <c r="F24" s="3"/>
      <c r="G24" s="3"/>
      <c r="H24" s="3"/>
      <c r="I24" s="3"/>
    </row>
    <row r="25" spans="1:9">
      <c r="A25" s="3"/>
      <c r="B25" s="21"/>
      <c r="C25" s="21"/>
      <c r="D25" s="3"/>
      <c r="E25" s="3"/>
      <c r="F25" s="3"/>
      <c r="G25" s="3"/>
      <c r="H25" s="3"/>
      <c r="I25" s="3"/>
    </row>
    <row r="26" spans="1:9">
      <c r="A26" s="11" t="s">
        <v>199</v>
      </c>
      <c r="B26" s="11" t="s">
        <v>200</v>
      </c>
      <c r="C26" s="3"/>
      <c r="D26" s="3"/>
      <c r="E26" s="3"/>
      <c r="F26" s="3"/>
      <c r="G26" s="3"/>
      <c r="H26" s="3"/>
      <c r="I26" s="3"/>
    </row>
    <row r="27" spans="1:9">
      <c r="A27" s="3"/>
      <c r="B27" s="11" t="s">
        <v>201</v>
      </c>
      <c r="C27" s="3"/>
      <c r="D27" s="3"/>
      <c r="E27" s="3"/>
      <c r="F27" s="3"/>
      <c r="G27" s="3"/>
      <c r="H27" s="3"/>
      <c r="I27" s="3"/>
    </row>
    <row r="28" spans="1:9">
      <c r="A28" s="3"/>
      <c r="B28" s="11" t="s">
        <v>202</v>
      </c>
      <c r="C28" s="3"/>
      <c r="D28" s="3"/>
      <c r="E28" s="3"/>
      <c r="F28" s="3"/>
      <c r="G28" s="3"/>
      <c r="H28" s="3"/>
      <c r="I28" s="3"/>
    </row>
    <row r="29" spans="1:9">
      <c r="A29" s="3"/>
      <c r="B29" s="3"/>
      <c r="D29" s="3"/>
      <c r="E29" s="3"/>
      <c r="F29" s="3"/>
      <c r="G29" s="3"/>
      <c r="H29" s="3"/>
      <c r="I29" s="3"/>
    </row>
    <row r="30" spans="1:9">
      <c r="A30" s="3"/>
      <c r="B30" s="11" t="s">
        <v>203</v>
      </c>
      <c r="C30" s="3"/>
      <c r="D30" s="3"/>
      <c r="E30" s="3"/>
      <c r="F30" s="3"/>
      <c r="G30" s="3"/>
      <c r="H30" s="3"/>
      <c r="I30" s="3"/>
    </row>
    <row r="31" spans="1:9">
      <c r="A31" s="3"/>
      <c r="B31" s="3"/>
      <c r="D31" s="3"/>
      <c r="E31" s="3"/>
      <c r="F31" s="3"/>
      <c r="G31" s="3"/>
      <c r="H31" s="3"/>
      <c r="I31" s="3"/>
    </row>
    <row r="32" spans="1:9">
      <c r="A32" s="3"/>
      <c r="B32" s="3"/>
      <c r="C32" s="3"/>
      <c r="D32" s="3"/>
      <c r="E32" s="3"/>
      <c r="F32" s="3"/>
      <c r="G32" s="3"/>
      <c r="H32" s="3"/>
      <c r="I32" s="3"/>
    </row>
    <row r="33" spans="1:9">
      <c r="A33" s="3"/>
      <c r="B33" s="3"/>
      <c r="C33" s="3"/>
      <c r="D33" s="3"/>
      <c r="E33" s="3"/>
      <c r="F33" s="3"/>
      <c r="G33" s="3"/>
      <c r="H33" s="3"/>
      <c r="I33" s="3"/>
    </row>
    <row r="34" spans="1:9">
      <c r="A34" s="11" t="s">
        <v>204</v>
      </c>
      <c r="B34" s="282" t="str">
        <f>_xlfn.DISPIMG("ID_34188FEE80DC45FAAF1CC5C50D703123",1)</f>
        <v>=DISPIMG("ID_34188FEE80DC45FAAF1CC5C50D703123",1)</v>
      </c>
      <c r="C34" s="282"/>
      <c r="D34" s="282"/>
      <c r="E34" s="282"/>
      <c r="F34" s="282"/>
      <c r="G34" s="282"/>
      <c r="H34" s="3"/>
      <c r="I34" s="3"/>
    </row>
    <row r="35" spans="1:9">
      <c r="A35" s="3"/>
      <c r="B35" s="282"/>
      <c r="C35" s="282"/>
      <c r="D35" s="282"/>
      <c r="E35" s="282"/>
      <c r="F35" s="282"/>
      <c r="G35" s="282"/>
      <c r="H35" s="3"/>
      <c r="I35" s="3"/>
    </row>
    <row r="36" spans="1:9">
      <c r="A36" s="3"/>
      <c r="B36" s="282"/>
      <c r="C36" s="282"/>
      <c r="D36" s="282"/>
      <c r="E36" s="282"/>
      <c r="F36" s="282"/>
      <c r="G36" s="282"/>
      <c r="H36" s="3"/>
      <c r="I36" s="3"/>
    </row>
    <row r="37" spans="1:9">
      <c r="A37" s="3"/>
      <c r="B37" s="282"/>
      <c r="C37" s="282"/>
      <c r="D37" s="282"/>
      <c r="E37" s="282"/>
      <c r="F37" s="282"/>
      <c r="G37" s="282"/>
      <c r="I37" s="3"/>
    </row>
    <row r="38" spans="1:11">
      <c r="A38" s="3"/>
      <c r="B38" s="282"/>
      <c r="C38" s="282"/>
      <c r="D38" s="282"/>
      <c r="E38" s="282"/>
      <c r="F38" s="282"/>
      <c r="G38" s="282"/>
      <c r="H38" s="3"/>
      <c r="I38" s="3"/>
      <c r="J38" s="3"/>
      <c r="K38" s="20"/>
    </row>
    <row r="39" spans="1:9">
      <c r="A39" s="11" t="s">
        <v>205</v>
      </c>
      <c r="B39" s="11" t="s">
        <v>206</v>
      </c>
      <c r="C39" s="3"/>
      <c r="D39" s="3"/>
      <c r="E39" s="3"/>
      <c r="F39" s="3"/>
      <c r="G39" s="3"/>
      <c r="H39" s="3"/>
      <c r="I39" s="3"/>
    </row>
    <row r="40" spans="1:9">
      <c r="A40" s="3"/>
      <c r="B40" s="282" t="str">
        <f>_xlfn.DISPIMG("ID_75695CBB6CDD44CEB94394CCD25DA27A",1)</f>
        <v>=DISPIMG("ID_75695CBB6CDD44CEB94394CCD25DA27A",1)</v>
      </c>
      <c r="C40" s="282"/>
      <c r="D40" s="282"/>
      <c r="E40" s="282"/>
      <c r="F40" s="282"/>
      <c r="G40" s="282"/>
      <c r="H40" s="3"/>
      <c r="I40" s="3"/>
    </row>
    <row r="41" spans="1:9">
      <c r="A41" s="3"/>
      <c r="B41" s="282"/>
      <c r="C41" s="282"/>
      <c r="D41" s="282"/>
      <c r="E41" s="282"/>
      <c r="F41" s="282"/>
      <c r="G41" s="282"/>
      <c r="H41" s="3"/>
      <c r="I41" s="3"/>
    </row>
    <row r="42" spans="1:9">
      <c r="A42" s="3"/>
      <c r="B42" s="282"/>
      <c r="C42" s="282"/>
      <c r="D42" s="282"/>
      <c r="E42" s="282"/>
      <c r="F42" s="282"/>
      <c r="G42" s="282"/>
      <c r="H42" s="3"/>
      <c r="I42" s="3"/>
    </row>
    <row r="43" spans="1:9">
      <c r="A43" s="3"/>
      <c r="B43" s="282"/>
      <c r="C43" s="282"/>
      <c r="D43" s="282"/>
      <c r="E43" s="282"/>
      <c r="F43" s="282"/>
      <c r="G43" s="282"/>
      <c r="H43" s="3"/>
      <c r="I43" s="3"/>
    </row>
    <row r="44" spans="1:9">
      <c r="A44" s="3"/>
      <c r="B44" s="282"/>
      <c r="C44" s="282"/>
      <c r="D44" s="282"/>
      <c r="E44" s="282"/>
      <c r="F44" s="282"/>
      <c r="G44" s="282"/>
      <c r="H44" s="3"/>
      <c r="I44" s="3"/>
    </row>
    <row r="45" spans="1:9">
      <c r="A45" s="3"/>
      <c r="B45" s="282"/>
      <c r="C45" s="282"/>
      <c r="D45" s="282"/>
      <c r="E45" s="282"/>
      <c r="F45" s="282"/>
      <c r="G45" s="282"/>
      <c r="H45" s="3"/>
      <c r="I45" s="3"/>
    </row>
    <row r="46" spans="1:9">
      <c r="A46" s="3"/>
      <c r="B46" s="282"/>
      <c r="C46" s="282"/>
      <c r="D46" s="282"/>
      <c r="E46" s="282"/>
      <c r="F46" s="282"/>
      <c r="G46" s="282"/>
      <c r="I46" s="3"/>
    </row>
    <row r="47" spans="1:9">
      <c r="A47" s="3"/>
      <c r="B47" s="282"/>
      <c r="C47" s="282"/>
      <c r="D47" s="282"/>
      <c r="E47" s="282"/>
      <c r="F47" s="282"/>
      <c r="G47" s="282"/>
      <c r="H47" s="3"/>
      <c r="I47" s="3"/>
    </row>
    <row r="48" spans="1:9">
      <c r="A48" s="3"/>
      <c r="B48" s="282"/>
      <c r="C48" s="282"/>
      <c r="D48" s="282"/>
      <c r="E48" s="282"/>
      <c r="F48" s="282"/>
      <c r="G48" s="282"/>
      <c r="H48" s="3"/>
      <c r="I48" s="3"/>
    </row>
    <row r="49" spans="1:9">
      <c r="A49" s="3"/>
      <c r="B49" s="282"/>
      <c r="C49" s="282"/>
      <c r="D49" s="282"/>
      <c r="E49" s="282"/>
      <c r="F49" s="282"/>
      <c r="G49" s="282"/>
      <c r="H49" s="3"/>
      <c r="I49" s="3"/>
    </row>
    <row r="50" spans="1:9">
      <c r="A50" s="3"/>
      <c r="B50" s="282"/>
      <c r="C50" s="282"/>
      <c r="D50" s="282"/>
      <c r="E50" s="282"/>
      <c r="F50" s="282"/>
      <c r="G50" s="282"/>
      <c r="H50" s="3"/>
      <c r="I50" s="3"/>
    </row>
    <row r="51" spans="1:9">
      <c r="A51" s="11" t="s">
        <v>207</v>
      </c>
      <c r="B51" s="282"/>
      <c r="C51" s="282"/>
      <c r="D51" s="282"/>
      <c r="E51" s="282"/>
      <c r="F51" s="282"/>
      <c r="G51" s="282"/>
      <c r="H51" s="3"/>
      <c r="I51" s="3"/>
    </row>
  </sheetData>
  <mergeCells count="6">
    <mergeCell ref="B34:G38"/>
    <mergeCell ref="B40:G51"/>
    <mergeCell ref="A6:C15"/>
    <mergeCell ref="B17:C25"/>
    <mergeCell ref="D17:H21"/>
    <mergeCell ref="G3:I15"/>
  </mergeCells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81"/>
  <sheetViews>
    <sheetView topLeftCell="A10" workbookViewId="0">
      <selection activeCell="C25" sqref="C25"/>
    </sheetView>
  </sheetViews>
  <sheetFormatPr defaultColWidth="9" defaultRowHeight="13.5"/>
  <cols>
    <col min="1" max="1" width="12.5" customWidth="1"/>
    <col min="2" max="2" width="9.375" customWidth="1"/>
  </cols>
  <sheetData>
    <row r="1" ht="285" customHeight="1" spans="1:11">
      <c r="A1" s="1" t="s">
        <v>1638</v>
      </c>
      <c r="B1" s="2"/>
      <c r="C1" s="2"/>
      <c r="D1" s="2"/>
      <c r="E1" s="2"/>
      <c r="F1" s="2"/>
      <c r="G1" s="2"/>
      <c r="H1" s="2"/>
      <c r="I1" s="2"/>
      <c r="J1" s="2"/>
      <c r="K1" s="2"/>
    </row>
    <row r="2" spans="1:7">
      <c r="A2" s="3"/>
      <c r="B2" s="3"/>
      <c r="C2" s="3"/>
      <c r="D2" s="3"/>
      <c r="E2" s="3"/>
      <c r="F2" s="3"/>
      <c r="G2" s="3"/>
    </row>
    <row r="3" ht="16.5" spans="1:7">
      <c r="A3" s="4" t="s">
        <v>2378</v>
      </c>
      <c r="B3" s="5"/>
      <c r="C3" s="6"/>
      <c r="D3" s="6"/>
      <c r="E3" s="3"/>
      <c r="F3" s="3"/>
      <c r="G3" s="3"/>
    </row>
    <row r="4" ht="16.5" spans="1:7">
      <c r="A4" s="5"/>
      <c r="B4" s="7" t="s">
        <v>2379</v>
      </c>
      <c r="C4" s="4" t="s">
        <v>2380</v>
      </c>
      <c r="D4" s="6"/>
      <c r="E4" s="3"/>
      <c r="F4" s="3"/>
      <c r="G4" s="3"/>
    </row>
    <row r="5" ht="16.5" spans="1:7">
      <c r="A5" s="5"/>
      <c r="B5" s="7" t="s">
        <v>2381</v>
      </c>
      <c r="C5" s="4" t="s">
        <v>2382</v>
      </c>
      <c r="D5" s="6"/>
      <c r="E5" s="3"/>
      <c r="F5" s="3"/>
      <c r="G5" s="3"/>
    </row>
    <row r="6" ht="16.5" spans="1:7">
      <c r="A6" s="5"/>
      <c r="B6" s="6"/>
      <c r="C6" s="5"/>
      <c r="D6" s="7" t="s">
        <v>2383</v>
      </c>
      <c r="E6" s="3"/>
      <c r="F6" s="3"/>
      <c r="G6" s="3"/>
    </row>
    <row r="7" ht="16.5" spans="1:7">
      <c r="A7" s="5"/>
      <c r="B7" s="7" t="s">
        <v>2381</v>
      </c>
      <c r="C7" s="4" t="s">
        <v>2384</v>
      </c>
      <c r="D7" s="6"/>
      <c r="E7" s="3"/>
      <c r="F7" s="3"/>
      <c r="G7" s="3"/>
    </row>
    <row r="8" ht="16.5" spans="1:7">
      <c r="A8" s="5"/>
      <c r="B8" s="7" t="s">
        <v>2381</v>
      </c>
      <c r="C8" s="7" t="s">
        <v>2385</v>
      </c>
      <c r="D8" s="6"/>
      <c r="E8" s="3"/>
      <c r="F8" s="3"/>
      <c r="G8" s="3"/>
    </row>
    <row r="9" ht="16.5" spans="1:7">
      <c r="A9" s="6"/>
      <c r="B9" s="7" t="s">
        <v>2381</v>
      </c>
      <c r="C9" s="4" t="s">
        <v>2386</v>
      </c>
      <c r="D9" s="6"/>
      <c r="E9" s="3"/>
      <c r="F9" s="3"/>
      <c r="G9" s="3"/>
    </row>
    <row r="11" ht="20.25" spans="1:8">
      <c r="A11" s="8" t="s">
        <v>2387</v>
      </c>
      <c r="B11" s="9"/>
      <c r="C11" s="9"/>
      <c r="D11" s="9"/>
      <c r="E11" s="9"/>
      <c r="F11" s="9"/>
      <c r="G11" s="9"/>
      <c r="H11" s="9"/>
    </row>
    <row r="12" spans="1:8">
      <c r="A12" s="10" t="s">
        <v>266</v>
      </c>
      <c r="B12" s="11" t="s">
        <v>2388</v>
      </c>
      <c r="C12" s="6"/>
      <c r="D12" s="6"/>
      <c r="E12" s="6"/>
      <c r="F12" s="6"/>
      <c r="G12" s="6"/>
      <c r="H12" s="6"/>
    </row>
    <row r="13" spans="1:8">
      <c r="A13" s="3"/>
      <c r="B13" s="10" t="s">
        <v>2389</v>
      </c>
      <c r="C13" s="6"/>
      <c r="D13" s="6"/>
      <c r="E13" s="6"/>
      <c r="F13" s="6"/>
      <c r="G13" s="6"/>
      <c r="H13" s="6"/>
    </row>
    <row r="14" spans="1:8">
      <c r="A14" s="3"/>
      <c r="B14" s="10" t="s">
        <v>2390</v>
      </c>
      <c r="C14" s="6"/>
      <c r="D14" s="6"/>
      <c r="E14" s="6"/>
      <c r="F14" s="6"/>
      <c r="G14" s="6"/>
      <c r="H14" s="6"/>
    </row>
    <row r="15" spans="1:8">
      <c r="A15" s="6"/>
      <c r="B15" s="7" t="s">
        <v>2391</v>
      </c>
      <c r="C15" s="6"/>
      <c r="D15" s="6"/>
      <c r="E15" s="6"/>
      <c r="F15" s="6"/>
      <c r="G15" s="6"/>
      <c r="H15" s="6"/>
    </row>
    <row r="16" spans="1:8">
      <c r="A16" s="6"/>
      <c r="B16" s="6"/>
      <c r="C16" s="6"/>
      <c r="D16" s="6"/>
      <c r="E16" s="6"/>
      <c r="F16" s="6"/>
      <c r="G16" s="6"/>
      <c r="H16" s="6"/>
    </row>
    <row r="17" spans="1:8">
      <c r="A17" s="12" t="s">
        <v>2392</v>
      </c>
      <c r="B17" s="10" t="s">
        <v>2393</v>
      </c>
      <c r="C17" s="6"/>
      <c r="D17" s="6"/>
      <c r="E17" s="6"/>
      <c r="F17" s="6"/>
      <c r="G17" s="6"/>
      <c r="H17" s="6"/>
    </row>
    <row r="18" spans="1:8">
      <c r="A18" s="6"/>
      <c r="B18" s="13" t="s">
        <v>2394</v>
      </c>
      <c r="C18" s="6"/>
      <c r="D18" s="6"/>
      <c r="E18" s="6"/>
      <c r="F18" s="6"/>
      <c r="G18" s="6"/>
      <c r="H18" s="6"/>
    </row>
    <row r="19" spans="1:8">
      <c r="A19" s="6"/>
      <c r="B19" s="13" t="s">
        <v>2395</v>
      </c>
      <c r="C19" s="6"/>
      <c r="D19" s="6"/>
      <c r="E19" s="6"/>
      <c r="F19" s="6"/>
      <c r="G19" s="6"/>
      <c r="H19" s="6"/>
    </row>
    <row r="20" spans="1:8">
      <c r="A20" s="6"/>
      <c r="B20" s="6"/>
      <c r="C20" s="7" t="s">
        <v>2396</v>
      </c>
      <c r="D20" s="6"/>
      <c r="E20" s="6"/>
      <c r="F20" s="6"/>
      <c r="G20" s="6"/>
      <c r="H20" s="6"/>
    </row>
    <row r="21" spans="1:8">
      <c r="A21" s="6"/>
      <c r="B21" s="6"/>
      <c r="C21" s="6"/>
      <c r="D21" s="6"/>
      <c r="E21" s="6"/>
      <c r="F21" s="14" t="str">
        <f>_xlfn.DISPIMG("ID_E3E3279D14C54068994EFE47ABA77954",1)</f>
        <v>=DISPIMG("ID_E3E3279D14C54068994EFE47ABA77954",1)</v>
      </c>
      <c r="G21" s="14"/>
      <c r="H21" s="6"/>
    </row>
    <row r="22" spans="1:8">
      <c r="A22" s="6"/>
      <c r="B22" s="13" t="s">
        <v>2397</v>
      </c>
      <c r="C22" s="6"/>
      <c r="D22" s="6"/>
      <c r="E22" s="6"/>
      <c r="F22" s="14"/>
      <c r="G22" s="14"/>
      <c r="H22" s="6"/>
    </row>
    <row r="23" spans="1:8">
      <c r="A23" s="6"/>
      <c r="B23" s="6"/>
      <c r="C23" s="7" t="s">
        <v>2398</v>
      </c>
      <c r="D23" s="13" t="s">
        <v>2399</v>
      </c>
      <c r="E23" s="7" t="s">
        <v>2400</v>
      </c>
      <c r="F23" s="14"/>
      <c r="G23" s="14"/>
      <c r="H23" s="6"/>
    </row>
    <row r="24" spans="1:8">
      <c r="A24" s="6"/>
      <c r="B24" s="13" t="s">
        <v>2401</v>
      </c>
      <c r="C24" s="15"/>
      <c r="D24" s="15"/>
      <c r="E24" s="13" t="s">
        <v>2402</v>
      </c>
      <c r="F24" s="14"/>
      <c r="G24" s="14"/>
      <c r="H24" s="6"/>
    </row>
    <row r="25" spans="1:8">
      <c r="A25" s="6"/>
      <c r="B25" s="13" t="s">
        <v>2403</v>
      </c>
      <c r="C25" s="15"/>
      <c r="D25" s="13" t="s">
        <v>2404</v>
      </c>
      <c r="E25" s="13" t="s">
        <v>2405</v>
      </c>
      <c r="F25" s="14"/>
      <c r="G25" s="14"/>
      <c r="H25" s="6"/>
    </row>
    <row r="26" spans="1:8">
      <c r="A26" s="6"/>
      <c r="B26" s="13" t="s">
        <v>2406</v>
      </c>
      <c r="C26" s="7" t="s">
        <v>2404</v>
      </c>
      <c r="D26" s="13" t="s">
        <v>2407</v>
      </c>
      <c r="E26" s="7" t="s">
        <v>2408</v>
      </c>
      <c r="F26" s="14"/>
      <c r="G26" s="14"/>
      <c r="H26" s="6"/>
    </row>
    <row r="27" spans="1:8">
      <c r="A27" s="6"/>
      <c r="B27" s="6"/>
      <c r="C27" s="6"/>
      <c r="D27" s="6"/>
      <c r="E27" s="6"/>
      <c r="F27" s="14"/>
      <c r="G27" s="14"/>
      <c r="H27" s="6"/>
    </row>
    <row r="28" spans="1:8">
      <c r="A28" s="6"/>
      <c r="B28" s="6"/>
      <c r="C28" s="6"/>
      <c r="D28" s="6"/>
      <c r="E28" s="6"/>
      <c r="F28" s="14"/>
      <c r="G28" s="14"/>
      <c r="H28" s="6"/>
    </row>
    <row r="29" spans="1:8">
      <c r="A29" s="6"/>
      <c r="B29" s="6"/>
      <c r="C29" s="6"/>
      <c r="D29" s="6"/>
      <c r="E29" s="6"/>
      <c r="F29" s="14"/>
      <c r="G29" s="14"/>
      <c r="H29" s="6"/>
    </row>
    <row r="30" spans="1:8">
      <c r="A30" s="6"/>
      <c r="B30" s="6"/>
      <c r="C30" s="6"/>
      <c r="D30" s="6"/>
      <c r="E30" s="6"/>
      <c r="F30" s="14"/>
      <c r="G30" s="14"/>
      <c r="H30" s="6"/>
    </row>
    <row r="31" spans="1:8">
      <c r="A31" s="12" t="s">
        <v>2409</v>
      </c>
      <c r="B31" s="7" t="s">
        <v>2410</v>
      </c>
      <c r="C31" s="6"/>
      <c r="D31" s="16"/>
      <c r="E31" s="6"/>
      <c r="F31" s="6"/>
      <c r="G31" s="6"/>
      <c r="H31" s="6"/>
    </row>
    <row r="32" spans="1:8">
      <c r="A32" s="14" t="str">
        <f>_xlfn.DISPIMG("ID_C62154B69E5640898FD74482A41D91D4",1)</f>
        <v>=DISPIMG("ID_C62154B69E5640898FD74482A41D91D4",1)</v>
      </c>
      <c r="B32" s="14"/>
      <c r="C32" s="14" t="str">
        <f>_xlfn.DISPIMG("ID_6CD0515A76E14DA585C408EBC907516E",1)</f>
        <v>=DISPIMG("ID_6CD0515A76E14DA585C408EBC907516E",1)</v>
      </c>
      <c r="D32" s="14"/>
      <c r="E32" s="17" t="str">
        <f>_xlfn.DISPIMG("ID_DFE5026B132742BC84E870DE2214AAF6",1)</f>
        <v>=DISPIMG("ID_DFE5026B132742BC84E870DE2214AAF6",1)</v>
      </c>
      <c r="F32" s="17"/>
      <c r="G32" s="6"/>
      <c r="H32" s="6"/>
    </row>
    <row r="33" spans="1:8">
      <c r="A33" s="14"/>
      <c r="B33" s="14"/>
      <c r="C33" s="14"/>
      <c r="D33" s="14"/>
      <c r="E33" s="17"/>
      <c r="F33" s="17"/>
      <c r="G33" s="6"/>
      <c r="H33" s="6"/>
    </row>
    <row r="34" spans="1:8">
      <c r="A34" s="14"/>
      <c r="B34" s="14"/>
      <c r="C34" s="14"/>
      <c r="D34" s="14"/>
      <c r="E34" s="17"/>
      <c r="F34" s="17"/>
      <c r="G34" s="6"/>
      <c r="H34" s="6"/>
    </row>
    <row r="35" spans="1:8">
      <c r="A35" s="14"/>
      <c r="B35" s="14"/>
      <c r="C35" s="14"/>
      <c r="D35" s="14"/>
      <c r="E35" s="17"/>
      <c r="F35" s="17"/>
      <c r="G35" s="6"/>
      <c r="H35" s="6"/>
    </row>
    <row r="36" spans="1:8">
      <c r="A36" s="14"/>
      <c r="B36" s="14"/>
      <c r="C36" s="14"/>
      <c r="D36" s="14"/>
      <c r="E36" s="17"/>
      <c r="F36" s="17"/>
      <c r="G36" s="6"/>
      <c r="H36" s="6"/>
    </row>
    <row r="37" spans="1:8">
      <c r="A37" s="14"/>
      <c r="B37" s="14"/>
      <c r="C37" s="14"/>
      <c r="D37" s="14"/>
      <c r="E37" s="17"/>
      <c r="F37" s="17"/>
      <c r="G37" s="6"/>
      <c r="H37" s="6"/>
    </row>
    <row r="38" spans="1:8">
      <c r="A38" s="14"/>
      <c r="B38" s="14"/>
      <c r="C38" s="14"/>
      <c r="D38" s="14"/>
      <c r="E38" s="17"/>
      <c r="F38" s="17"/>
      <c r="G38" s="6"/>
      <c r="H38" s="6"/>
    </row>
    <row r="39" spans="1:8">
      <c r="A39" s="14"/>
      <c r="B39" s="14"/>
      <c r="C39" s="14"/>
      <c r="D39" s="14"/>
      <c r="E39" s="17"/>
      <c r="F39" s="17"/>
      <c r="G39" s="6"/>
      <c r="H39" s="6"/>
    </row>
    <row r="40" spans="1:8">
      <c r="A40" s="14"/>
      <c r="B40" s="14"/>
      <c r="C40" s="14"/>
      <c r="D40" s="14"/>
      <c r="E40" s="17"/>
      <c r="F40" s="17"/>
      <c r="G40" s="6"/>
      <c r="H40" s="6"/>
    </row>
    <row r="41" spans="1:8">
      <c r="A41" s="12" t="s">
        <v>2411</v>
      </c>
      <c r="B41" s="7" t="s">
        <v>2412</v>
      </c>
      <c r="C41" s="6"/>
      <c r="D41" s="6"/>
      <c r="E41" s="6"/>
      <c r="F41" s="6"/>
      <c r="G41" s="6"/>
      <c r="H41" s="6"/>
    </row>
    <row r="42" spans="1:8">
      <c r="A42" s="6"/>
      <c r="B42" s="7" t="s">
        <v>2413</v>
      </c>
      <c r="C42" s="6"/>
      <c r="D42" s="6"/>
      <c r="E42" s="6"/>
      <c r="F42" s="6"/>
      <c r="G42" s="6"/>
      <c r="H42" s="6"/>
    </row>
    <row r="43" spans="1:8">
      <c r="A43" s="6"/>
      <c r="B43" s="7" t="s">
        <v>2414</v>
      </c>
      <c r="C43" s="6"/>
      <c r="D43" s="6"/>
      <c r="E43" s="6"/>
      <c r="F43" s="6"/>
      <c r="G43" s="6"/>
      <c r="H43" s="6"/>
    </row>
    <row r="45" ht="20.25" spans="1:26">
      <c r="A45" s="8" t="s">
        <v>2415</v>
      </c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</row>
    <row r="46" spans="1:26">
      <c r="A46" s="7" t="s">
        <v>266</v>
      </c>
      <c r="B46" s="7" t="s">
        <v>2416</v>
      </c>
      <c r="C46" s="6"/>
      <c r="D46" s="6"/>
      <c r="E46" s="6"/>
      <c r="F46" s="6"/>
      <c r="G46" s="6"/>
      <c r="I46" s="6"/>
      <c r="J46" s="6"/>
      <c r="K46" s="6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 spans="1:26">
      <c r="A47" s="6"/>
      <c r="B47" s="6"/>
      <c r="C47" s="6"/>
      <c r="D47" s="6"/>
      <c r="E47" s="6"/>
      <c r="F47" s="6"/>
      <c r="G47" s="6"/>
      <c r="I47" s="6"/>
      <c r="J47" s="6"/>
      <c r="K47" s="6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 spans="1:26">
      <c r="A48" s="6"/>
      <c r="B48" s="6"/>
      <c r="C48" s="6"/>
      <c r="D48" s="6"/>
      <c r="E48" s="6"/>
      <c r="F48" s="6"/>
      <c r="G48" s="6"/>
      <c r="I48" s="6"/>
      <c r="J48" s="6"/>
      <c r="K48" s="6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 spans="1:26">
      <c r="A49" s="6"/>
      <c r="B49" s="6"/>
      <c r="C49" s="6"/>
      <c r="D49" s="6"/>
      <c r="E49" s="6"/>
      <c r="F49" s="6"/>
      <c r="G49" s="6"/>
      <c r="I49" s="6"/>
      <c r="J49" s="6"/>
      <c r="K49" s="6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 spans="1:26">
      <c r="A50" s="6"/>
      <c r="B50" s="6"/>
      <c r="C50" s="6"/>
      <c r="D50" s="6"/>
      <c r="E50" s="6"/>
      <c r="F50" s="6"/>
      <c r="G50" s="6"/>
      <c r="I50" s="6"/>
      <c r="J50" s="6"/>
      <c r="K50" s="6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 spans="1:26">
      <c r="A51" s="12" t="s">
        <v>2417</v>
      </c>
      <c r="B51" s="7" t="s">
        <v>2418</v>
      </c>
      <c r="C51" s="6"/>
      <c r="D51" s="6"/>
      <c r="E51" s="6"/>
      <c r="F51" s="6"/>
      <c r="G51" s="6"/>
      <c r="I51" s="6"/>
      <c r="J51" s="6"/>
      <c r="K51" s="6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 spans="1:26">
      <c r="A52" s="6"/>
      <c r="B52" s="6"/>
      <c r="C52" s="7" t="s">
        <v>2419</v>
      </c>
      <c r="D52" s="6"/>
      <c r="E52" s="6"/>
      <c r="F52" s="6"/>
      <c r="G52" s="6"/>
      <c r="I52" s="6"/>
      <c r="J52" s="6"/>
      <c r="K52" s="6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 spans="1:26">
      <c r="A53" s="6"/>
      <c r="B53" s="6"/>
      <c r="C53" s="18" t="s">
        <v>2420</v>
      </c>
      <c r="D53" s="6"/>
      <c r="E53" s="6"/>
      <c r="F53" s="6"/>
      <c r="G53" s="6"/>
      <c r="I53" s="6"/>
      <c r="J53" s="6"/>
      <c r="K53" s="6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 spans="1:26">
      <c r="A54" s="6"/>
      <c r="B54" s="6"/>
      <c r="C54" s="6"/>
      <c r="D54" s="6"/>
      <c r="E54" s="6"/>
      <c r="F54" s="6"/>
      <c r="G54" s="6"/>
      <c r="I54" s="6"/>
      <c r="J54" s="6"/>
      <c r="K54" s="6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 spans="1:26">
      <c r="A55" s="12" t="s">
        <v>2421</v>
      </c>
      <c r="B55" s="7" t="s">
        <v>2422</v>
      </c>
      <c r="C55" s="6"/>
      <c r="D55" s="6"/>
      <c r="E55" s="6"/>
      <c r="F55" s="6"/>
      <c r="G55" s="6"/>
      <c r="I55" s="6"/>
      <c r="J55" s="6"/>
      <c r="K55" s="6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 spans="1:26">
      <c r="A56" s="6"/>
      <c r="B56" s="6"/>
      <c r="C56" s="7" t="s">
        <v>2423</v>
      </c>
      <c r="D56" s="6"/>
      <c r="E56" s="6"/>
      <c r="F56" s="6"/>
      <c r="G56" s="6"/>
      <c r="I56" s="6"/>
      <c r="J56" s="6"/>
      <c r="K56" s="6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 spans="1:26">
      <c r="A57" s="6"/>
      <c r="B57" s="6"/>
      <c r="C57" s="18" t="s">
        <v>2420</v>
      </c>
      <c r="D57" s="6"/>
      <c r="E57" s="6"/>
      <c r="F57" s="6"/>
      <c r="G57" s="6"/>
      <c r="I57" s="6"/>
      <c r="J57" s="6"/>
      <c r="K57" s="6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 spans="1:26">
      <c r="A58" s="3"/>
      <c r="B58" s="3"/>
      <c r="C58" s="3"/>
      <c r="D58" s="3"/>
      <c r="E58" s="3"/>
      <c r="F58" s="3"/>
      <c r="G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 spans="1:26">
      <c r="A59" s="12" t="s">
        <v>2424</v>
      </c>
      <c r="B59" s="11" t="s">
        <v>2425</v>
      </c>
      <c r="C59" s="3"/>
      <c r="D59" s="3"/>
      <c r="E59" s="3"/>
      <c r="F59" s="3"/>
      <c r="G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 ht="25.75" spans="1:26">
      <c r="A60" s="3" t="str">
        <f>_xlfn.DISPIMG("ID_20A60B5C33804336A8CD2D1395B0EC75",1)</f>
        <v>=DISPIMG("ID_20A60B5C33804336A8CD2D1395B0EC75",1)</v>
      </c>
      <c r="B60" s="3"/>
      <c r="C60" s="11" t="s">
        <v>2426</v>
      </c>
      <c r="D60" s="3"/>
      <c r="E60" s="3"/>
      <c r="F60" s="3"/>
      <c r="G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 spans="1:26">
      <c r="A61" s="3"/>
      <c r="B61" s="3"/>
      <c r="C61" s="19" t="s">
        <v>2427</v>
      </c>
      <c r="D61" s="3"/>
      <c r="E61" s="3"/>
      <c r="F61" s="3"/>
      <c r="G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 spans="1:26">
      <c r="A62" s="3"/>
      <c r="B62" s="3"/>
      <c r="C62" s="3"/>
      <c r="E62" s="20"/>
      <c r="F62" s="3"/>
      <c r="G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 spans="1:26">
      <c r="A63" s="3"/>
      <c r="B63" s="3"/>
      <c r="C63" s="3"/>
      <c r="D63" s="3"/>
      <c r="E63" s="3"/>
      <c r="F63" s="3"/>
      <c r="G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 spans="1:26">
      <c r="A64" s="12" t="s">
        <v>2428</v>
      </c>
      <c r="B64" s="11" t="s">
        <v>2429</v>
      </c>
      <c r="C64" s="3"/>
      <c r="D64" s="3"/>
      <c r="E64" s="3"/>
      <c r="F64" s="3"/>
      <c r="G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 spans="1:26">
      <c r="A65" s="3"/>
      <c r="B65" s="3"/>
      <c r="C65" s="11" t="s">
        <v>2430</v>
      </c>
      <c r="D65" s="3"/>
      <c r="E65" s="3"/>
      <c r="F65" s="3"/>
      <c r="G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 spans="1:26">
      <c r="A66" s="3"/>
      <c r="B66" s="3"/>
      <c r="C66" s="19" t="s">
        <v>2431</v>
      </c>
      <c r="D66" s="3"/>
      <c r="E66" s="3"/>
      <c r="F66" s="3"/>
      <c r="G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 spans="1:26">
      <c r="A67" s="3"/>
      <c r="B67" s="3"/>
      <c r="C67" s="3"/>
      <c r="D67" s="20"/>
      <c r="E67" s="3"/>
      <c r="F67" s="3"/>
      <c r="G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 spans="1:26">
      <c r="A68" s="3"/>
      <c r="B68" s="3"/>
      <c r="C68" s="3"/>
      <c r="D68" s="3"/>
      <c r="E68" s="3"/>
      <c r="F68" s="3"/>
      <c r="G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 spans="1:26">
      <c r="A69" s="12" t="s">
        <v>2432</v>
      </c>
      <c r="B69" s="11" t="s">
        <v>2433</v>
      </c>
      <c r="C69" s="3"/>
      <c r="D69" s="3"/>
      <c r="E69" s="3"/>
      <c r="F69" s="3"/>
      <c r="G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 spans="1:26">
      <c r="A70" s="21" t="str">
        <f>_xlfn.DISPIMG("ID_F44F22B5BA104B7495D625539B2A8C18",1)</f>
        <v>=DISPIMG("ID_F44F22B5BA104B7495D625539B2A8C18",1)</v>
      </c>
      <c r="B70" s="3"/>
      <c r="C70" s="19" t="s">
        <v>2434</v>
      </c>
      <c r="D70" s="3"/>
      <c r="E70" s="3"/>
      <c r="F70" s="3"/>
      <c r="G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 spans="1:26">
      <c r="A71" s="21"/>
      <c r="B71" s="3"/>
      <c r="C71" s="19" t="s">
        <v>2435</v>
      </c>
      <c r="D71" s="3"/>
      <c r="E71" s="3"/>
      <c r="F71" s="3"/>
      <c r="G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 spans="1:26">
      <c r="A72" s="22" t="str">
        <f>_xlfn.DISPIMG("ID_A0C793C1D1C64B19BD0B54FB12F0C95B",1)</f>
        <v>=DISPIMG("ID_A0C793C1D1C64B19BD0B54FB12F0C95B",1)</v>
      </c>
      <c r="B72" s="22"/>
      <c r="C72" s="22"/>
      <c r="D72" s="22"/>
      <c r="E72" s="22"/>
      <c r="F72" s="22"/>
      <c r="G72" s="6"/>
      <c r="I72" s="6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 spans="1:26">
      <c r="A73" s="22"/>
      <c r="B73" s="22"/>
      <c r="C73" s="22"/>
      <c r="D73" s="22"/>
      <c r="E73" s="22"/>
      <c r="F73" s="22"/>
      <c r="G73" s="6"/>
      <c r="I73" s="6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 spans="1:26">
      <c r="A74" s="22"/>
      <c r="B74" s="22"/>
      <c r="C74" s="22"/>
      <c r="D74" s="22"/>
      <c r="E74" s="22"/>
      <c r="F74" s="22"/>
      <c r="G74" s="6"/>
      <c r="I74" s="6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 ht="16.5" spans="1:26">
      <c r="A75" s="22"/>
      <c r="B75" s="22"/>
      <c r="C75" s="22"/>
      <c r="D75" s="22"/>
      <c r="E75" s="22"/>
      <c r="F75" s="22"/>
      <c r="G75" s="5"/>
      <c r="I75" s="6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 ht="16.5" spans="1:26">
      <c r="A76" s="22"/>
      <c r="B76" s="22"/>
      <c r="C76" s="22"/>
      <c r="D76" s="22"/>
      <c r="E76" s="22"/>
      <c r="F76" s="22"/>
      <c r="G76" s="5"/>
      <c r="I76" s="6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 ht="16.5" spans="1:26">
      <c r="A77" s="22"/>
      <c r="B77" s="22"/>
      <c r="C77" s="22"/>
      <c r="D77" s="22"/>
      <c r="E77" s="22"/>
      <c r="F77" s="22"/>
      <c r="G77" s="5"/>
      <c r="I77" s="6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 ht="16.5" spans="1:26">
      <c r="A78" s="22"/>
      <c r="B78" s="22"/>
      <c r="C78" s="22"/>
      <c r="D78" s="22"/>
      <c r="E78" s="22"/>
      <c r="F78" s="22"/>
      <c r="G78" s="5"/>
      <c r="I78" s="6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 spans="1:9">
      <c r="A79" s="22"/>
      <c r="B79" s="22"/>
      <c r="C79" s="22"/>
      <c r="D79" s="22"/>
      <c r="E79" s="22"/>
      <c r="F79" s="22"/>
      <c r="G79" s="16"/>
      <c r="I79" s="16"/>
    </row>
    <row r="80" spans="1:6">
      <c r="A80" s="22"/>
      <c r="B80" s="22"/>
      <c r="C80" s="22"/>
      <c r="D80" s="22"/>
      <c r="E80" s="22"/>
      <c r="F80" s="22"/>
    </row>
    <row r="81" spans="1:6">
      <c r="A81" s="22"/>
      <c r="B81" s="22"/>
      <c r="C81" s="22"/>
      <c r="D81" s="22"/>
      <c r="E81" s="22"/>
      <c r="F81" s="22"/>
    </row>
  </sheetData>
  <mergeCells count="6">
    <mergeCell ref="A70:A71"/>
    <mergeCell ref="F21:G30"/>
    <mergeCell ref="A32:B40"/>
    <mergeCell ref="C32:D40"/>
    <mergeCell ref="E32:F40"/>
    <mergeCell ref="A72:F81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558"/>
  <sheetViews>
    <sheetView zoomScale="70" zoomScaleNormal="70" topLeftCell="A412" workbookViewId="0">
      <selection activeCell="B401" sqref="B401"/>
    </sheetView>
  </sheetViews>
  <sheetFormatPr defaultColWidth="9" defaultRowHeight="13.5"/>
  <cols>
    <col min="2" max="2" width="15.875" customWidth="1"/>
    <col min="3" max="7" width="12.5"/>
    <col min="8" max="8" width="11.125"/>
    <col min="9" max="9" width="12.125"/>
  </cols>
  <sheetData>
    <row r="1" spans="1:26">
      <c r="A1" s="3" t="s">
        <v>208</v>
      </c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 spans="1:26">
      <c r="A2" s="3"/>
      <c r="B2" s="276" t="s">
        <v>209</v>
      </c>
      <c r="C2" s="277" t="s">
        <v>210</v>
      </c>
      <c r="D2" s="278"/>
      <c r="E2" s="278"/>
      <c r="F2" s="278"/>
      <c r="G2" s="278"/>
      <c r="H2" s="278"/>
      <c r="I2" s="278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spans="1:26">
      <c r="A3" s="3"/>
      <c r="B3" s="21" t="str">
        <f>_xlfn.DISPIMG("ID_685EDF35BCA24E6FA1BDE0E30F723268",1)</f>
        <v>=DISPIMG("ID_685EDF35BCA24E6FA1BDE0E30F723268",1)</v>
      </c>
      <c r="C3" s="11" t="s">
        <v>211</v>
      </c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 spans="1:26">
      <c r="A4" s="3"/>
      <c r="B4" s="21"/>
      <c r="C4" s="11" t="s">
        <v>212</v>
      </c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 ht="14.25" spans="1:26">
      <c r="A5" s="3"/>
      <c r="B5" s="11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 spans="1:26">
      <c r="A6" s="3"/>
      <c r="B6" s="276" t="s">
        <v>213</v>
      </c>
      <c r="C6" s="279" t="s">
        <v>214</v>
      </c>
      <c r="D6" s="280" t="s">
        <v>215</v>
      </c>
      <c r="E6" s="124"/>
      <c r="F6" s="124"/>
      <c r="G6" s="124"/>
      <c r="H6" s="124"/>
      <c r="I6" s="125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 spans="1:26">
      <c r="A7" s="3"/>
      <c r="B7" s="3"/>
      <c r="C7" s="126"/>
      <c r="D7" s="11" t="s">
        <v>216</v>
      </c>
      <c r="E7" s="3"/>
      <c r="F7" s="3"/>
      <c r="G7" s="3"/>
      <c r="H7" s="3"/>
      <c r="I7" s="127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 spans="1:26">
      <c r="A8" s="3"/>
      <c r="B8" s="3"/>
      <c r="C8" s="126"/>
      <c r="D8" s="3"/>
      <c r="E8" s="3"/>
      <c r="F8" s="3"/>
      <c r="G8" s="3"/>
      <c r="H8" s="3"/>
      <c r="I8" s="127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 spans="1:26">
      <c r="A9" s="3"/>
      <c r="B9" s="3"/>
      <c r="C9" s="281" t="s">
        <v>217</v>
      </c>
      <c r="D9" s="11" t="s">
        <v>218</v>
      </c>
      <c r="E9" s="3"/>
      <c r="F9" s="3"/>
      <c r="G9" s="3"/>
      <c r="H9" s="3"/>
      <c r="I9" s="127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 spans="1:26">
      <c r="A10" s="3"/>
      <c r="B10" s="3"/>
      <c r="C10" s="126"/>
      <c r="D10" s="3"/>
      <c r="E10" s="3"/>
      <c r="F10" s="3"/>
      <c r="G10" s="3"/>
      <c r="H10" s="3"/>
      <c r="I10" s="127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 spans="1:26">
      <c r="A11" s="3"/>
      <c r="B11" s="3"/>
      <c r="C11" s="126"/>
      <c r="D11" s="11" t="s">
        <v>219</v>
      </c>
      <c r="E11" s="3"/>
      <c r="F11" s="3"/>
      <c r="G11" s="3"/>
      <c r="H11" s="3"/>
      <c r="I11" s="127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 spans="1:26">
      <c r="A12" s="3"/>
      <c r="B12" s="3"/>
      <c r="C12" s="126"/>
      <c r="D12" s="11" t="s">
        <v>220</v>
      </c>
      <c r="E12" s="3"/>
      <c r="F12" s="3"/>
      <c r="G12" s="3"/>
      <c r="H12" s="3"/>
      <c r="I12" s="127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 spans="1:26">
      <c r="A13" s="3"/>
      <c r="B13" s="3"/>
      <c r="C13" s="126"/>
      <c r="D13" s="11" t="s">
        <v>221</v>
      </c>
      <c r="E13" s="3"/>
      <c r="F13" s="3"/>
      <c r="G13" s="3"/>
      <c r="H13" s="3"/>
      <c r="I13" s="127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 ht="14.25" spans="1:26">
      <c r="A14" s="3"/>
      <c r="B14" s="3"/>
      <c r="C14" s="128"/>
      <c r="D14" s="129" t="s">
        <v>222</v>
      </c>
      <c r="E14" s="130"/>
      <c r="F14" s="130"/>
      <c r="G14" s="130"/>
      <c r="H14" s="130"/>
      <c r="I14" s="131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 spans="1:26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 spans="1:26">
      <c r="A16" s="3"/>
      <c r="B16" s="3"/>
      <c r="C16" s="11" t="s">
        <v>223</v>
      </c>
      <c r="D16" s="11" t="s">
        <v>224</v>
      </c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 spans="1:26">
      <c r="A17" s="3"/>
      <c r="B17" s="3"/>
      <c r="C17" s="3"/>
      <c r="D17" s="11" t="s">
        <v>225</v>
      </c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 spans="1:26">
      <c r="A18" s="3"/>
      <c r="B18" s="3"/>
      <c r="C18" s="3"/>
      <c r="D18" s="11" t="s">
        <v>226</v>
      </c>
      <c r="E18" s="3"/>
      <c r="F18" s="161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 spans="1:26">
      <c r="A19" s="3"/>
      <c r="B19" s="3"/>
      <c r="C19" s="3"/>
      <c r="D19" s="3"/>
      <c r="E19" s="11" t="s">
        <v>227</v>
      </c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 spans="1:26">
      <c r="A20" s="3"/>
      <c r="B20" s="3"/>
      <c r="C20" s="3"/>
      <c r="D20" s="3"/>
      <c r="E20" s="138" t="s">
        <v>228</v>
      </c>
      <c r="F20" s="138" t="s">
        <v>229</v>
      </c>
      <c r="G20" s="138" t="s">
        <v>230</v>
      </c>
      <c r="H20" s="138" t="s">
        <v>231</v>
      </c>
      <c r="I20" s="138" t="s">
        <v>232</v>
      </c>
      <c r="J20" s="138" t="s">
        <v>233</v>
      </c>
      <c r="K20" s="138" t="s">
        <v>234</v>
      </c>
      <c r="L20" s="138" t="s">
        <v>235</v>
      </c>
      <c r="M20" s="138" t="s">
        <v>236</v>
      </c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 spans="1:26">
      <c r="A21" s="3"/>
      <c r="B21" s="3"/>
      <c r="C21" s="3"/>
      <c r="D21" s="11" t="s">
        <v>237</v>
      </c>
      <c r="E21" s="139">
        <v>1</v>
      </c>
      <c r="F21" s="139">
        <v>1</v>
      </c>
      <c r="G21" s="140">
        <v>0.7</v>
      </c>
      <c r="H21" s="139">
        <v>0.5</v>
      </c>
      <c r="I21" s="139">
        <v>0.35</v>
      </c>
      <c r="J21" s="139">
        <v>0.25</v>
      </c>
      <c r="K21" s="139">
        <v>0.2</v>
      </c>
      <c r="L21" s="139">
        <v>0.15</v>
      </c>
      <c r="M21" s="139">
        <v>0.1</v>
      </c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 spans="1:26">
      <c r="A22" s="3"/>
      <c r="B22" s="3"/>
      <c r="C22" s="3"/>
      <c r="D22" s="11" t="s">
        <v>228</v>
      </c>
      <c r="E22" s="141"/>
      <c r="F22" s="141"/>
      <c r="G22" s="140">
        <v>0.25</v>
      </c>
      <c r="H22" s="139">
        <v>0.35</v>
      </c>
      <c r="I22" s="139">
        <v>0.35</v>
      </c>
      <c r="J22" s="139">
        <v>0.35</v>
      </c>
      <c r="K22" s="139">
        <v>0.3</v>
      </c>
      <c r="L22" s="139">
        <v>0.2</v>
      </c>
      <c r="M22" s="139">
        <v>0.15</v>
      </c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 spans="1:26">
      <c r="A23" s="3"/>
      <c r="B23" s="3"/>
      <c r="C23" s="3"/>
      <c r="D23" s="11" t="s">
        <v>229</v>
      </c>
      <c r="E23" s="141"/>
      <c r="F23" s="141"/>
      <c r="G23" s="140">
        <v>0.05</v>
      </c>
      <c r="H23" s="139">
        <v>0.15</v>
      </c>
      <c r="I23" s="139">
        <v>0.25</v>
      </c>
      <c r="J23" s="139">
        <v>0.3</v>
      </c>
      <c r="K23" s="139">
        <v>0.35</v>
      </c>
      <c r="L23" s="139">
        <v>0.4</v>
      </c>
      <c r="M23" s="139">
        <v>0.37</v>
      </c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 spans="1:26">
      <c r="A24" s="3"/>
      <c r="B24" s="3"/>
      <c r="C24" s="3"/>
      <c r="D24" s="11" t="s">
        <v>238</v>
      </c>
      <c r="E24" s="141"/>
      <c r="F24" s="141"/>
      <c r="G24" s="140"/>
      <c r="H24" s="141"/>
      <c r="I24" s="139">
        <v>0.05</v>
      </c>
      <c r="J24" s="139">
        <v>0.1</v>
      </c>
      <c r="K24" s="139">
        <v>0.15</v>
      </c>
      <c r="L24" s="139">
        <v>0.25</v>
      </c>
      <c r="M24" s="139">
        <v>0.38</v>
      </c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 spans="1:26">
      <c r="A25" s="3"/>
      <c r="B25" s="3"/>
      <c r="C25" s="3"/>
      <c r="D25" s="3"/>
      <c r="E25" s="141"/>
      <c r="F25" s="141"/>
      <c r="G25" s="141"/>
      <c r="H25" s="141"/>
      <c r="I25" s="141"/>
      <c r="J25" s="141"/>
      <c r="K25" s="141"/>
      <c r="L25" s="141"/>
      <c r="M25" s="141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 spans="1:26">
      <c r="A26" s="3"/>
      <c r="B26" s="282" t="str">
        <f>_xlfn.DISPIMG("ID_CAE42379E2BF4157BAE305E1E026D80A",1)</f>
        <v>=DISPIMG("ID_CAE42379E2BF4157BAE305E1E026D80A",1)</v>
      </c>
      <c r="C26" s="282"/>
      <c r="D26" s="90"/>
      <c r="E26" s="87" t="s">
        <v>239</v>
      </c>
      <c r="F26" s="90"/>
      <c r="G26" s="90"/>
      <c r="H26" s="90"/>
      <c r="I26" s="90"/>
      <c r="J26" s="90"/>
      <c r="K26" s="90"/>
      <c r="L26" s="90"/>
      <c r="M26" s="90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 spans="1:26">
      <c r="A27" s="3"/>
      <c r="B27" s="282"/>
      <c r="C27" s="282"/>
      <c r="D27" s="90"/>
      <c r="E27" s="142" t="s">
        <v>228</v>
      </c>
      <c r="F27" s="142" t="s">
        <v>229</v>
      </c>
      <c r="G27" s="142" t="s">
        <v>230</v>
      </c>
      <c r="H27" s="142" t="s">
        <v>231</v>
      </c>
      <c r="I27" s="142" t="s">
        <v>232</v>
      </c>
      <c r="J27" s="142" t="s">
        <v>233</v>
      </c>
      <c r="K27" s="142" t="s">
        <v>234</v>
      </c>
      <c r="L27" s="142" t="s">
        <v>235</v>
      </c>
      <c r="M27" s="142" t="s">
        <v>236</v>
      </c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 spans="1:26">
      <c r="A28" s="3"/>
      <c r="B28" s="282"/>
      <c r="C28" s="282"/>
      <c r="D28" s="87" t="s">
        <v>237</v>
      </c>
      <c r="E28" s="143">
        <v>0.7</v>
      </c>
      <c r="F28" s="144">
        <v>0.5</v>
      </c>
      <c r="G28" s="144">
        <v>0.35</v>
      </c>
      <c r="H28" s="144">
        <v>0.25</v>
      </c>
      <c r="I28" s="144">
        <v>0.2</v>
      </c>
      <c r="J28" s="144">
        <v>0.15</v>
      </c>
      <c r="K28" s="144">
        <v>0.1</v>
      </c>
      <c r="L28" s="144">
        <v>0.1</v>
      </c>
      <c r="M28" s="144">
        <v>0.1</v>
      </c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 spans="1:26">
      <c r="A29" s="3"/>
      <c r="B29" s="282"/>
      <c r="C29" s="282"/>
      <c r="D29" s="87" t="s">
        <v>228</v>
      </c>
      <c r="E29" s="143">
        <v>0.25</v>
      </c>
      <c r="F29" s="144">
        <v>0.35</v>
      </c>
      <c r="G29" s="144">
        <v>0.35</v>
      </c>
      <c r="H29" s="144">
        <v>0.35</v>
      </c>
      <c r="I29" s="144">
        <v>0.3</v>
      </c>
      <c r="J29" s="144">
        <v>0.2</v>
      </c>
      <c r="K29" s="144">
        <v>0.15</v>
      </c>
      <c r="L29" s="144">
        <v>0.15</v>
      </c>
      <c r="M29" s="144">
        <v>0.15</v>
      </c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 spans="1:26">
      <c r="A30" s="3"/>
      <c r="B30" s="282"/>
      <c r="C30" s="282"/>
      <c r="D30" s="87" t="s">
        <v>229</v>
      </c>
      <c r="E30" s="143">
        <v>0.05</v>
      </c>
      <c r="F30" s="144">
        <v>0.15</v>
      </c>
      <c r="G30" s="144">
        <v>0.25</v>
      </c>
      <c r="H30" s="144">
        <v>0.3</v>
      </c>
      <c r="I30" s="144">
        <v>0.35</v>
      </c>
      <c r="J30" s="144">
        <v>0.4</v>
      </c>
      <c r="K30" s="144">
        <v>0.37</v>
      </c>
      <c r="L30" s="144">
        <v>0.37</v>
      </c>
      <c r="M30" s="144">
        <v>0.37</v>
      </c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 spans="1:26">
      <c r="A31" s="3"/>
      <c r="B31" s="282"/>
      <c r="C31" s="282"/>
      <c r="D31" s="87" t="s">
        <v>238</v>
      </c>
      <c r="E31" s="143"/>
      <c r="F31" s="145"/>
      <c r="G31" s="144">
        <v>0.05</v>
      </c>
      <c r="H31" s="144">
        <v>0.1</v>
      </c>
      <c r="I31" s="144">
        <v>0.15</v>
      </c>
      <c r="J31" s="144">
        <v>0.25</v>
      </c>
      <c r="K31" s="144">
        <v>0.38</v>
      </c>
      <c r="L31" s="144">
        <v>0.38</v>
      </c>
      <c r="M31" s="144">
        <v>0.38</v>
      </c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 spans="1:26">
      <c r="A32" s="3"/>
      <c r="B32" s="3"/>
      <c r="D32" s="283"/>
      <c r="E32" s="283"/>
      <c r="F32" s="283"/>
      <c r="G32" s="283"/>
      <c r="H32" s="28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 spans="1:26">
      <c r="A33" s="3"/>
      <c r="B33" s="276" t="s">
        <v>240</v>
      </c>
      <c r="C33" s="11" t="s">
        <v>241</v>
      </c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 spans="1:26">
      <c r="A34" s="3"/>
      <c r="B34" s="21" t="str">
        <f>_xlfn.DISPIMG("ID_743717FBFE5F43D7BF7DA16013DF1C36",1)</f>
        <v>=DISPIMG("ID_743717FBFE5F43D7BF7DA16013DF1C36",1)</v>
      </c>
      <c r="C34" s="11" t="s">
        <v>242</v>
      </c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 spans="1:26">
      <c r="A35" s="3"/>
      <c r="B35" s="21"/>
      <c r="C35" s="11" t="s">
        <v>243</v>
      </c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 spans="1:26">
      <c r="A36" s="3"/>
      <c r="B36" s="21"/>
      <c r="C36" s="11" t="s">
        <v>244</v>
      </c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 spans="1:26">
      <c r="A37" s="3"/>
      <c r="B37" s="21" t="str">
        <f>_xlfn.DISPIMG("ID_C425F5BC8DAE441498AE72159375B052",1)</f>
        <v>=DISPIMG("ID_C425F5BC8DAE441498AE72159375B052",1)</v>
      </c>
      <c r="C37" s="11" t="s">
        <v>245</v>
      </c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 spans="1:26">
      <c r="A38" s="3"/>
      <c r="B38" s="21"/>
      <c r="C38" s="11" t="s">
        <v>246</v>
      </c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 spans="1:26">
      <c r="A39" s="3"/>
      <c r="B39" s="23"/>
      <c r="C39" s="7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 ht="41.8" spans="1:26">
      <c r="A40" s="3"/>
      <c r="B40" s="276" t="s">
        <v>247</v>
      </c>
      <c r="C40" s="284" t="str">
        <f>_xlfn.DISPIMG("ID_7B6D28C1494C4B84817D1A7C75B3501C",1)</f>
        <v>=DISPIMG("ID_7B6D28C1494C4B84817D1A7C75B3501C",1)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 spans="1:26">
      <c r="A41" s="3"/>
      <c r="B41" s="11" t="s">
        <v>248</v>
      </c>
      <c r="C41" s="11" t="s">
        <v>214</v>
      </c>
      <c r="D41" s="11" t="s">
        <v>249</v>
      </c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 spans="1:26">
      <c r="A42" s="3"/>
      <c r="B42" s="3"/>
      <c r="C42" s="11" t="s">
        <v>250</v>
      </c>
      <c r="D42" s="11" t="s">
        <v>251</v>
      </c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 spans="1:26">
      <c r="A43" s="3"/>
      <c r="B43" s="3"/>
      <c r="C43" s="11" t="s">
        <v>252</v>
      </c>
      <c r="D43" s="11" t="s">
        <v>253</v>
      </c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 spans="1:26">
      <c r="A44" s="3"/>
      <c r="B44" s="3"/>
      <c r="C44" s="11" t="s">
        <v>254</v>
      </c>
      <c r="D44" s="11" t="s">
        <v>255</v>
      </c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 spans="1:26">
      <c r="A45" s="3"/>
      <c r="B45" s="3"/>
      <c r="C45" s="3"/>
      <c r="D45" s="11" t="s">
        <v>256</v>
      </c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 spans="1:26">
      <c r="A46" s="3"/>
      <c r="B46" s="3"/>
      <c r="C46" s="3"/>
      <c r="D46" s="11" t="s">
        <v>257</v>
      </c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 spans="1:26">
      <c r="A47" s="3"/>
      <c r="B47" s="3"/>
      <c r="C47" s="11" t="s">
        <v>258</v>
      </c>
      <c r="D47" s="11" t="s">
        <v>259</v>
      </c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 spans="1:26">
      <c r="A48" s="3"/>
      <c r="C48" s="284"/>
      <c r="D48" s="284"/>
      <c r="E48" s="284"/>
      <c r="F48" s="284"/>
      <c r="G48" s="284"/>
      <c r="H48" s="284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 ht="14.25" spans="1:26">
      <c r="A49" s="3"/>
      <c r="B49" s="24"/>
      <c r="C49" s="146" t="s">
        <v>260</v>
      </c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 spans="1:26">
      <c r="A50" s="3"/>
      <c r="B50" s="285" t="s">
        <v>261</v>
      </c>
      <c r="C50" s="286"/>
      <c r="D50" s="287" t="s">
        <v>262</v>
      </c>
      <c r="E50" s="288"/>
      <c r="F50" s="286"/>
      <c r="G50" s="286"/>
      <c r="H50" s="286"/>
      <c r="I50" s="286"/>
      <c r="J50" s="294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 spans="1:26">
      <c r="A51" s="3"/>
      <c r="B51" s="289"/>
      <c r="C51" s="3"/>
      <c r="D51" s="87" t="s">
        <v>263</v>
      </c>
      <c r="E51" s="11" t="s">
        <v>264</v>
      </c>
      <c r="F51" s="3"/>
      <c r="G51" s="3"/>
      <c r="H51" s="3"/>
      <c r="I51" s="3"/>
      <c r="J51" s="295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 spans="1:26">
      <c r="A52" s="3"/>
      <c r="B52" s="289"/>
      <c r="C52" s="3"/>
      <c r="D52" s="3"/>
      <c r="E52" s="11" t="s">
        <v>265</v>
      </c>
      <c r="F52" s="3"/>
      <c r="G52" s="3"/>
      <c r="H52" s="3"/>
      <c r="I52" s="3"/>
      <c r="J52" s="295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 spans="1:26">
      <c r="A53" s="3"/>
      <c r="B53" s="289"/>
      <c r="C53" s="3"/>
      <c r="D53" s="3"/>
      <c r="E53" s="3"/>
      <c r="F53" s="3"/>
      <c r="G53" s="3"/>
      <c r="H53" s="3"/>
      <c r="I53" s="3"/>
      <c r="J53" s="295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 spans="1:26">
      <c r="A54" s="3"/>
      <c r="B54" s="289"/>
      <c r="C54" s="3"/>
      <c r="D54" s="87" t="s">
        <v>266</v>
      </c>
      <c r="E54" s="11" t="s">
        <v>267</v>
      </c>
      <c r="F54" s="3"/>
      <c r="G54" s="3"/>
      <c r="H54" s="3"/>
      <c r="I54" s="3"/>
      <c r="J54" s="295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 spans="1:26">
      <c r="A55" s="3"/>
      <c r="B55" s="289"/>
      <c r="C55" s="3"/>
      <c r="D55" s="3"/>
      <c r="E55" s="3"/>
      <c r="F55" s="3"/>
      <c r="G55" s="3"/>
      <c r="H55" s="3"/>
      <c r="I55" s="3"/>
      <c r="J55" s="295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 spans="1:26">
      <c r="A56" s="3"/>
      <c r="B56" s="289"/>
      <c r="C56" s="3"/>
      <c r="D56" s="3"/>
      <c r="E56" s="11" t="s">
        <v>268</v>
      </c>
      <c r="F56" s="3"/>
      <c r="G56" s="3"/>
      <c r="H56" s="3"/>
      <c r="I56" s="3"/>
      <c r="J56" s="295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 spans="1:26">
      <c r="A57" s="3"/>
      <c r="B57" s="289"/>
      <c r="C57" s="3"/>
      <c r="D57" s="3"/>
      <c r="E57" s="3"/>
      <c r="F57" s="3"/>
      <c r="G57" s="3"/>
      <c r="H57" s="3"/>
      <c r="I57" s="3"/>
      <c r="J57" s="295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 spans="1:26">
      <c r="A58" s="3"/>
      <c r="B58" s="289"/>
      <c r="C58" s="3"/>
      <c r="D58" s="3"/>
      <c r="E58" s="11" t="s">
        <v>269</v>
      </c>
      <c r="F58" s="3"/>
      <c r="G58" s="3"/>
      <c r="H58" s="3"/>
      <c r="I58" s="3"/>
      <c r="J58" s="295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 spans="1:26">
      <c r="A59" s="3"/>
      <c r="B59" s="289"/>
      <c r="C59" s="3"/>
      <c r="D59" s="11"/>
      <c r="E59" s="20"/>
      <c r="F59" s="3"/>
      <c r="G59" s="3"/>
      <c r="H59" s="3"/>
      <c r="I59" s="3"/>
      <c r="J59" s="295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 ht="41.8" spans="1:26">
      <c r="A60" s="3"/>
      <c r="B60" s="290"/>
      <c r="C60" s="291" t="s">
        <v>270</v>
      </c>
      <c r="D60" s="292" t="str">
        <f>_xlfn.DISPIMG("ID_B61C265034B94F489D8A2A5786E2C15B",1)</f>
        <v>=DISPIMG("ID_B61C265034B94F489D8A2A5786E2C15B",1)</v>
      </c>
      <c r="E60" s="3"/>
      <c r="F60" s="3"/>
      <c r="G60" s="3"/>
      <c r="H60" s="3"/>
      <c r="I60" s="3"/>
      <c r="J60" s="295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 spans="1:26">
      <c r="A61" s="3"/>
      <c r="B61" s="290"/>
      <c r="C61" s="3"/>
      <c r="D61" s="11" t="s">
        <v>271</v>
      </c>
      <c r="E61" s="3"/>
      <c r="F61" s="3"/>
      <c r="G61" s="3"/>
      <c r="H61" s="3"/>
      <c r="I61" s="3"/>
      <c r="J61" s="295"/>
      <c r="K61" s="3"/>
      <c r="L61" s="11" t="s">
        <v>272</v>
      </c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 spans="1:26">
      <c r="A62" s="3"/>
      <c r="B62" s="290"/>
      <c r="C62" s="3"/>
      <c r="D62" s="3"/>
      <c r="E62" s="11" t="s">
        <v>273</v>
      </c>
      <c r="F62" s="3"/>
      <c r="G62" s="3"/>
      <c r="H62" s="293"/>
      <c r="I62" s="3"/>
      <c r="J62" s="295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 spans="1:26">
      <c r="A63" s="3"/>
      <c r="B63" s="290"/>
      <c r="C63" s="3"/>
      <c r="D63" s="3"/>
      <c r="E63" s="11" t="s">
        <v>274</v>
      </c>
      <c r="F63" s="3"/>
      <c r="G63" s="3"/>
      <c r="H63" s="3"/>
      <c r="I63" s="3"/>
      <c r="J63" s="295"/>
      <c r="K63" s="3"/>
      <c r="L63" s="11" t="s">
        <v>275</v>
      </c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 spans="1:26">
      <c r="A64" s="3"/>
      <c r="B64" s="290"/>
      <c r="C64" s="3"/>
      <c r="D64" s="11" t="s">
        <v>276</v>
      </c>
      <c r="E64" s="3"/>
      <c r="F64" s="3"/>
      <c r="G64" s="3"/>
      <c r="H64" s="19" t="s">
        <v>277</v>
      </c>
      <c r="I64" s="3"/>
      <c r="J64" s="295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 ht="42.3" spans="1:26">
      <c r="A65" s="3"/>
      <c r="B65" s="290"/>
      <c r="C65" s="291" t="s">
        <v>278</v>
      </c>
      <c r="D65" s="296" t="str">
        <f>_xlfn.DISPIMG("ID_C998D6DBA7A94694B4909495E9B64347",1)</f>
        <v>=DISPIMG("ID_C998D6DBA7A94694B4909495E9B64347",1)</v>
      </c>
      <c r="E65" s="284" t="str">
        <f>_xlfn.DISPIMG("ID_4C02B140C11D44F787149266C23FAA6E",1)</f>
        <v>=DISPIMG("ID_4C02B140C11D44F787149266C23FAA6E",1)</v>
      </c>
      <c r="F65" s="3"/>
      <c r="G65" s="3"/>
      <c r="H65" s="3"/>
      <c r="I65" s="3"/>
      <c r="J65" s="295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 spans="1:26">
      <c r="A66" s="3"/>
      <c r="B66" s="290"/>
      <c r="C66" s="3"/>
      <c r="D66" s="11" t="s">
        <v>279</v>
      </c>
      <c r="E66" s="3"/>
      <c r="F66" s="3"/>
      <c r="G66" s="3"/>
      <c r="H66" s="19" t="s">
        <v>280</v>
      </c>
      <c r="I66" s="3"/>
      <c r="J66" s="295"/>
      <c r="K66" s="3"/>
      <c r="L66" s="11" t="s">
        <v>281</v>
      </c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 spans="1:26">
      <c r="A67" s="3"/>
      <c r="B67" s="290"/>
      <c r="C67" s="3"/>
      <c r="D67" s="11" t="s">
        <v>273</v>
      </c>
      <c r="E67" s="3"/>
      <c r="F67" s="3"/>
      <c r="G67" s="3"/>
      <c r="H67" s="3"/>
      <c r="I67" s="3"/>
      <c r="J67" s="295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 spans="1:26">
      <c r="A68" s="3"/>
      <c r="B68" s="290"/>
      <c r="C68" s="3"/>
      <c r="D68" s="11" t="s">
        <v>282</v>
      </c>
      <c r="E68" s="3"/>
      <c r="F68" s="3"/>
      <c r="G68" s="3"/>
      <c r="H68" s="3"/>
      <c r="I68" s="3"/>
      <c r="J68" s="295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 spans="1:26">
      <c r="A69" s="3"/>
      <c r="B69" s="290"/>
      <c r="C69" s="3"/>
      <c r="D69" s="11" t="s">
        <v>283</v>
      </c>
      <c r="E69" s="3"/>
      <c r="F69" s="3"/>
      <c r="G69" s="3"/>
      <c r="H69" s="3"/>
      <c r="I69" s="3"/>
      <c r="J69" s="295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 spans="1:26">
      <c r="A70" s="3"/>
      <c r="B70" s="297"/>
      <c r="C70" s="284"/>
      <c r="D70" s="284"/>
      <c r="E70" s="284"/>
      <c r="F70" s="284"/>
      <c r="G70" s="284"/>
      <c r="H70" s="284"/>
      <c r="I70" s="284"/>
      <c r="J70" s="301"/>
      <c r="K70" s="3"/>
      <c r="L70" s="11" t="s">
        <v>284</v>
      </c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 spans="1:26">
      <c r="A71" s="3"/>
      <c r="B71" s="297"/>
      <c r="C71" s="284"/>
      <c r="D71" s="284"/>
      <c r="E71" s="284"/>
      <c r="F71" s="284"/>
      <c r="G71" s="284"/>
      <c r="H71" s="284"/>
      <c r="I71" s="284"/>
      <c r="J71" s="301"/>
      <c r="K71" s="3"/>
      <c r="L71" s="3"/>
      <c r="M71" s="11" t="s">
        <v>285</v>
      </c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 spans="1:26">
      <c r="A72" s="3"/>
      <c r="B72" s="297"/>
      <c r="C72" s="284"/>
      <c r="D72" s="284"/>
      <c r="E72" s="284"/>
      <c r="F72" s="284"/>
      <c r="G72" s="284"/>
      <c r="H72" s="284"/>
      <c r="I72" s="284"/>
      <c r="J72" s="301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 spans="1:26">
      <c r="A73" s="3"/>
      <c r="B73" s="297"/>
      <c r="C73" s="284"/>
      <c r="D73" s="284"/>
      <c r="E73" s="284"/>
      <c r="F73" s="284"/>
      <c r="G73" s="284"/>
      <c r="H73" s="284"/>
      <c r="I73" s="284"/>
      <c r="J73" s="301"/>
      <c r="K73" s="3"/>
      <c r="L73" s="11" t="s">
        <v>286</v>
      </c>
      <c r="M73" s="3"/>
      <c r="N73" s="3"/>
      <c r="O73" s="3"/>
      <c r="P73" s="3"/>
      <c r="Q73" s="11" t="s">
        <v>287</v>
      </c>
      <c r="R73" s="3"/>
      <c r="S73" s="3"/>
      <c r="T73" s="3"/>
      <c r="U73" s="3"/>
      <c r="V73" s="3"/>
      <c r="W73" s="3"/>
      <c r="X73" s="3"/>
      <c r="Y73" s="3"/>
      <c r="Z73" s="3"/>
    </row>
    <row r="74" spans="1:26">
      <c r="A74" s="3"/>
      <c r="B74" s="297"/>
      <c r="C74" s="284"/>
      <c r="D74" s="284"/>
      <c r="E74" s="284"/>
      <c r="F74" s="284"/>
      <c r="G74" s="284"/>
      <c r="H74" s="284"/>
      <c r="I74" s="284"/>
      <c r="J74" s="301"/>
      <c r="K74" s="3"/>
      <c r="L74" s="3"/>
      <c r="M74" s="11" t="s">
        <v>288</v>
      </c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 spans="1:26">
      <c r="A75" s="3"/>
      <c r="B75" s="297"/>
      <c r="C75" s="284"/>
      <c r="D75" s="284"/>
      <c r="E75" s="284"/>
      <c r="F75" s="284"/>
      <c r="G75" s="284"/>
      <c r="H75" s="284"/>
      <c r="I75" s="284"/>
      <c r="J75" s="301"/>
      <c r="K75" s="3"/>
      <c r="L75" s="3"/>
      <c r="M75" s="11" t="s">
        <v>289</v>
      </c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 spans="1:26">
      <c r="A76" s="3"/>
      <c r="B76" s="297"/>
      <c r="C76" s="284"/>
      <c r="D76" s="284"/>
      <c r="E76" s="284"/>
      <c r="F76" s="284"/>
      <c r="G76" s="284"/>
      <c r="H76" s="284"/>
      <c r="I76" s="284"/>
      <c r="J76" s="301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 spans="1:26">
      <c r="A77" s="3"/>
      <c r="B77" s="297"/>
      <c r="C77" s="284"/>
      <c r="D77" s="284"/>
      <c r="E77" s="284"/>
      <c r="F77" s="284"/>
      <c r="G77" s="284"/>
      <c r="H77" s="284"/>
      <c r="I77" s="284"/>
      <c r="J77" s="301"/>
      <c r="K77" s="3"/>
      <c r="L77" s="11" t="s">
        <v>290</v>
      </c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 spans="1:26">
      <c r="A78" s="3"/>
      <c r="B78" s="297"/>
      <c r="C78" s="284"/>
      <c r="D78" s="284"/>
      <c r="E78" s="284"/>
      <c r="F78" s="284"/>
      <c r="G78" s="284"/>
      <c r="H78" s="284"/>
      <c r="I78" s="284"/>
      <c r="J78" s="301"/>
      <c r="K78" s="3"/>
      <c r="L78" s="11" t="s">
        <v>291</v>
      </c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 spans="1:26">
      <c r="A79" s="3"/>
      <c r="B79" s="297"/>
      <c r="C79" s="284"/>
      <c r="D79" s="284"/>
      <c r="E79" s="284"/>
      <c r="F79" s="284"/>
      <c r="G79" s="284"/>
      <c r="H79" s="284"/>
      <c r="I79" s="284"/>
      <c r="J79" s="301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 spans="1:26">
      <c r="A80" s="3"/>
      <c r="B80" s="297"/>
      <c r="C80" s="284"/>
      <c r="D80" s="284"/>
      <c r="E80" s="284"/>
      <c r="F80" s="284"/>
      <c r="G80" s="284"/>
      <c r="H80" s="284"/>
      <c r="I80" s="284"/>
      <c r="J80" s="301"/>
      <c r="K80" s="3"/>
      <c r="L80" s="11" t="s">
        <v>292</v>
      </c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 spans="1:26">
      <c r="A81" s="3"/>
      <c r="B81" s="297"/>
      <c r="C81" s="284"/>
      <c r="D81" s="284"/>
      <c r="E81" s="284"/>
      <c r="F81" s="284"/>
      <c r="G81" s="284"/>
      <c r="H81" s="284"/>
      <c r="I81" s="284"/>
      <c r="J81" s="301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 spans="1:26">
      <c r="A82" s="3"/>
      <c r="B82" s="290"/>
      <c r="C82" s="3"/>
      <c r="D82" s="3"/>
      <c r="E82" s="3"/>
      <c r="F82" s="3"/>
      <c r="G82" s="3"/>
      <c r="H82" s="3"/>
      <c r="I82" s="3"/>
      <c r="J82" s="295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 ht="41.85" spans="1:26">
      <c r="A83" s="3"/>
      <c r="B83" s="290"/>
      <c r="C83" s="291" t="s">
        <v>293</v>
      </c>
      <c r="D83" s="296" t="str">
        <f>_xlfn.DISPIMG("ID_3576EC5EA4674559801D976A8EF2294E",1)</f>
        <v>=DISPIMG("ID_3576EC5EA4674559801D976A8EF2294E",1)</v>
      </c>
      <c r="E83" s="3"/>
      <c r="F83" s="3"/>
      <c r="G83" s="3"/>
      <c r="H83" s="19" t="s">
        <v>294</v>
      </c>
      <c r="I83" s="3"/>
      <c r="J83" s="295"/>
      <c r="K83" s="3"/>
      <c r="L83" s="11" t="s">
        <v>295</v>
      </c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 ht="37.5" spans="1:26">
      <c r="A84" s="3"/>
      <c r="B84" s="290"/>
      <c r="C84" s="3"/>
      <c r="D84" s="11" t="s">
        <v>296</v>
      </c>
      <c r="E84" s="3"/>
      <c r="F84" s="3"/>
      <c r="G84" s="3"/>
      <c r="H84" s="20"/>
      <c r="I84" t="str">
        <f>_xlfn.DISPIMG("ID_7B8C99CBE76F4AEB8042ACAB6CE3236D",1)</f>
        <v>=DISPIMG("ID_7B8C99CBE76F4AEB8042ACAB6CE3236D",1)</v>
      </c>
      <c r="J84" s="295"/>
      <c r="K84" s="3"/>
      <c r="L84" s="11" t="s">
        <v>297</v>
      </c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 spans="1:26">
      <c r="A85" s="3"/>
      <c r="B85" s="290"/>
      <c r="C85" s="3"/>
      <c r="D85" s="11" t="s">
        <v>298</v>
      </c>
      <c r="E85" s="11" t="s">
        <v>273</v>
      </c>
      <c r="F85" s="3"/>
      <c r="G85" s="3"/>
      <c r="H85" s="3"/>
      <c r="I85" s="3"/>
      <c r="J85" s="295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 spans="1:26">
      <c r="A86" s="3"/>
      <c r="B86" s="290"/>
      <c r="C86" s="3"/>
      <c r="D86" s="3"/>
      <c r="E86" s="11" t="s">
        <v>274</v>
      </c>
      <c r="F86" s="3"/>
      <c r="G86" s="3"/>
      <c r="H86" s="3"/>
      <c r="I86" s="3"/>
      <c r="J86" s="295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 spans="1:26">
      <c r="A87" s="3"/>
      <c r="B87" s="290"/>
      <c r="C87" s="3"/>
      <c r="D87" s="3"/>
      <c r="E87" s="11" t="s">
        <v>299</v>
      </c>
      <c r="F87" s="3"/>
      <c r="G87" s="3"/>
      <c r="H87" s="3"/>
      <c r="I87" s="3"/>
      <c r="J87" s="295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 spans="1:26">
      <c r="A88" s="3"/>
      <c r="B88" s="290"/>
      <c r="C88" s="3"/>
      <c r="D88" s="3"/>
      <c r="E88" s="3"/>
      <c r="F88" s="11" t="s">
        <v>300</v>
      </c>
      <c r="G88" s="3"/>
      <c r="H88" s="3"/>
      <c r="I88" s="3"/>
      <c r="J88" s="295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 spans="1:26">
      <c r="A89" s="3"/>
      <c r="B89" s="290"/>
      <c r="C89" s="3"/>
      <c r="D89" s="3"/>
      <c r="E89" s="11" t="s">
        <v>301</v>
      </c>
      <c r="F89" s="3"/>
      <c r="G89" s="3"/>
      <c r="H89" s="3"/>
      <c r="I89" s="3"/>
      <c r="J89" s="295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 spans="1:26">
      <c r="A90" s="3"/>
      <c r="B90" s="290"/>
      <c r="C90" s="3"/>
      <c r="D90" s="11" t="s">
        <v>302</v>
      </c>
      <c r="E90" s="3"/>
      <c r="F90" s="3"/>
      <c r="G90" s="3"/>
      <c r="H90" s="3"/>
      <c r="I90" s="3"/>
      <c r="J90" s="295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 ht="42.7" spans="1:26">
      <c r="A91" s="3"/>
      <c r="B91" s="290"/>
      <c r="C91" s="291" t="s">
        <v>303</v>
      </c>
      <c r="D91" s="296" t="str">
        <f>_xlfn.DISPIMG("ID_B5CC4896506140CA848B87D00DD646A3",1)</f>
        <v>=DISPIMG("ID_B5CC4896506140CA848B87D00DD646A3",1)</v>
      </c>
      <c r="E91" s="284" t="str">
        <f>_xlfn.DISPIMG("ID_96D684EDF1614FD9BD517DCDC02D3E0F",1)</f>
        <v>=DISPIMG("ID_96D684EDF1614FD9BD517DCDC02D3E0F",1)</v>
      </c>
      <c r="F91" s="3"/>
      <c r="G91" s="3"/>
      <c r="H91" s="3"/>
      <c r="I91" s="3"/>
      <c r="J91" s="295"/>
      <c r="K91" s="3"/>
      <c r="L91" s="11" t="s">
        <v>304</v>
      </c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 spans="1:26">
      <c r="A92" s="3"/>
      <c r="B92" s="290"/>
      <c r="C92" s="3"/>
      <c r="D92" s="11" t="s">
        <v>305</v>
      </c>
      <c r="E92" s="3"/>
      <c r="F92" s="3"/>
      <c r="G92" s="3"/>
      <c r="H92" s="19" t="s">
        <v>277</v>
      </c>
      <c r="I92" s="3"/>
      <c r="J92" s="295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 spans="1:26">
      <c r="A93" s="3"/>
      <c r="B93" s="290"/>
      <c r="C93" s="3"/>
      <c r="D93" s="11" t="s">
        <v>306</v>
      </c>
      <c r="E93" s="3"/>
      <c r="F93" s="3"/>
      <c r="G93" s="3"/>
      <c r="H93" s="3"/>
      <c r="I93" s="3"/>
      <c r="J93" s="295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 spans="1:26">
      <c r="A94" s="3"/>
      <c r="B94" s="290"/>
      <c r="C94" s="3"/>
      <c r="D94" s="3"/>
      <c r="E94" s="11" t="s">
        <v>274</v>
      </c>
      <c r="F94" s="3"/>
      <c r="G94" s="3"/>
      <c r="H94" s="3"/>
      <c r="I94" s="3"/>
      <c r="J94" s="295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 spans="1:26">
      <c r="A95" s="3"/>
      <c r="B95" s="290"/>
      <c r="C95" s="3"/>
      <c r="D95" s="11" t="s">
        <v>307</v>
      </c>
      <c r="E95" s="3"/>
      <c r="F95" s="3"/>
      <c r="G95" s="3"/>
      <c r="H95" s="3"/>
      <c r="I95" s="3"/>
      <c r="J95" s="295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 spans="1:26">
      <c r="A96" s="3"/>
      <c r="B96" s="290"/>
      <c r="C96" s="3"/>
      <c r="D96" s="3"/>
      <c r="E96" s="11" t="s">
        <v>308</v>
      </c>
      <c r="F96" s="3"/>
      <c r="G96" s="3"/>
      <c r="H96" s="3"/>
      <c r="I96" s="3"/>
      <c r="J96" s="295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 spans="1:26">
      <c r="A97" s="3"/>
      <c r="B97" s="290"/>
      <c r="C97" s="3"/>
      <c r="D97" s="3"/>
      <c r="E97" s="11" t="s">
        <v>309</v>
      </c>
      <c r="F97" s="3"/>
      <c r="G97" s="3"/>
      <c r="H97" s="3"/>
      <c r="I97" s="3"/>
      <c r="J97" s="295"/>
      <c r="K97" s="3"/>
      <c r="L97" s="11" t="s">
        <v>310</v>
      </c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 spans="1:26">
      <c r="A98" s="3"/>
      <c r="B98" s="290"/>
      <c r="C98" s="3"/>
      <c r="D98" s="11" t="s">
        <v>311</v>
      </c>
      <c r="E98" s="3"/>
      <c r="F98" s="3"/>
      <c r="G98" s="3"/>
      <c r="H98" s="3"/>
      <c r="I98" s="3"/>
      <c r="J98" s="295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 spans="1:26">
      <c r="A99" s="3"/>
      <c r="B99" s="290"/>
      <c r="C99" s="3"/>
      <c r="D99" s="3"/>
      <c r="E99" s="11" t="s">
        <v>312</v>
      </c>
      <c r="F99" s="3"/>
      <c r="G99" s="3"/>
      <c r="H99" s="3"/>
      <c r="I99" s="3"/>
      <c r="J99" s="295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 spans="1:26">
      <c r="A100" s="3"/>
      <c r="B100" s="290"/>
      <c r="C100" s="3"/>
      <c r="D100" s="11" t="s">
        <v>313</v>
      </c>
      <c r="E100" s="3"/>
      <c r="F100" s="3"/>
      <c r="G100" s="3"/>
      <c r="H100" s="3"/>
      <c r="I100" s="3"/>
      <c r="J100" s="295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 spans="1:26">
      <c r="A101" s="3"/>
      <c r="B101" s="290"/>
      <c r="C101" s="3"/>
      <c r="D101" s="11" t="s">
        <v>314</v>
      </c>
      <c r="E101" s="3"/>
      <c r="F101" s="3"/>
      <c r="G101" s="3"/>
      <c r="H101" s="3"/>
      <c r="I101" s="3"/>
      <c r="J101" s="295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 spans="1:26">
      <c r="A102" s="3"/>
      <c r="B102" s="290"/>
      <c r="D102" s="3"/>
      <c r="E102" s="3"/>
      <c r="F102" s="3"/>
      <c r="H102" s="3"/>
      <c r="I102" s="3"/>
      <c r="J102" s="295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 ht="42.35" spans="1:26">
      <c r="A103" s="3"/>
      <c r="B103" s="290"/>
      <c r="C103" s="291" t="s">
        <v>315</v>
      </c>
      <c r="D103" s="296" t="str">
        <f>_xlfn.DISPIMG("ID_4F7245F36F614872B8FBBC9FCA650650",1)</f>
        <v>=DISPIMG("ID_4F7245F36F614872B8FBBC9FCA650650",1)</v>
      </c>
      <c r="E103" s="3"/>
      <c r="F103" s="3"/>
      <c r="G103" s="3"/>
      <c r="H103" s="3"/>
      <c r="I103" s="3"/>
      <c r="J103" s="295"/>
      <c r="K103" s="3"/>
      <c r="L103" s="11" t="s">
        <v>316</v>
      </c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 spans="1:26">
      <c r="A104" s="3"/>
      <c r="B104" s="290"/>
      <c r="C104" s="3"/>
      <c r="D104" s="11" t="s">
        <v>317</v>
      </c>
      <c r="E104" s="3"/>
      <c r="F104" s="3"/>
      <c r="G104" s="3"/>
      <c r="H104" s="3"/>
      <c r="I104" s="3"/>
      <c r="J104" s="295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 ht="47.75" spans="1:26">
      <c r="A105" s="3"/>
      <c r="B105" s="290"/>
      <c r="C105" s="3"/>
      <c r="D105" s="11" t="s">
        <v>306</v>
      </c>
      <c r="E105" s="3"/>
      <c r="F105" s="3"/>
      <c r="H105" t="str">
        <f>_xlfn.DISPIMG("ID_6CA61833131E4AB0AAE5F5CA8301CD04",1)</f>
        <v>=DISPIMG("ID_6CA61833131E4AB0AAE5F5CA8301CD04",1)</v>
      </c>
      <c r="I105" s="3"/>
      <c r="J105" s="295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 spans="1:26">
      <c r="A106" s="3"/>
      <c r="B106" s="290"/>
      <c r="C106" s="3"/>
      <c r="D106" s="3"/>
      <c r="E106" s="11" t="s">
        <v>274</v>
      </c>
      <c r="F106" s="3"/>
      <c r="G106" s="3"/>
      <c r="H106" s="11" t="s">
        <v>318</v>
      </c>
      <c r="I106" s="3"/>
      <c r="J106" s="295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 spans="1:26">
      <c r="A107" s="3"/>
      <c r="B107" s="290"/>
      <c r="C107" s="3"/>
      <c r="D107" s="11" t="s">
        <v>319</v>
      </c>
      <c r="E107" s="3"/>
      <c r="F107" s="3"/>
      <c r="G107" s="3"/>
      <c r="H107" s="23" t="s">
        <v>320</v>
      </c>
      <c r="I107" s="3"/>
      <c r="J107" s="295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 spans="1:26">
      <c r="A108" s="3"/>
      <c r="B108" s="290"/>
      <c r="C108" s="3"/>
      <c r="D108" s="11" t="s">
        <v>321</v>
      </c>
      <c r="E108" s="3"/>
      <c r="F108" s="3"/>
      <c r="G108" s="3"/>
      <c r="H108" s="23" t="s">
        <v>322</v>
      </c>
      <c r="I108" s="3"/>
      <c r="J108" s="295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 spans="1:26">
      <c r="A109" s="3"/>
      <c r="B109" s="290"/>
      <c r="D109" s="3"/>
      <c r="E109" s="3"/>
      <c r="F109" s="3"/>
      <c r="G109" s="3"/>
      <c r="H109" s="23" t="s">
        <v>323</v>
      </c>
      <c r="I109" s="3"/>
      <c r="J109" s="295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 ht="14.25" spans="1:26">
      <c r="A110" s="3"/>
      <c r="B110" s="298"/>
      <c r="C110" s="299"/>
      <c r="D110" s="300"/>
      <c r="E110" s="300"/>
      <c r="F110" s="300"/>
      <c r="G110" s="300"/>
      <c r="H110" s="300"/>
      <c r="I110" s="300"/>
      <c r="J110" s="302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 spans="1:26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 spans="1:26">
      <c r="A112" s="3"/>
      <c r="B112" s="11" t="s">
        <v>324</v>
      </c>
      <c r="C112" s="3"/>
      <c r="D112" s="11" t="s">
        <v>325</v>
      </c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 spans="1:26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 spans="1:26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 spans="1:26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 ht="37.5" spans="1:26">
      <c r="A116" s="3"/>
      <c r="B116" s="3"/>
      <c r="C116" s="23" t="s">
        <v>326</v>
      </c>
      <c r="D116" t="str">
        <f>_xlfn.DISPIMG("ID_7F1BAF02C04B45E49671D38506D92670",1)</f>
        <v>=DISPIMG("ID_7F1BAF02C04B45E49671D38506D92670",1)</v>
      </c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 spans="1:26">
      <c r="A117" s="3"/>
      <c r="B117" s="3"/>
      <c r="C117" s="3"/>
      <c r="D117" s="11" t="s">
        <v>327</v>
      </c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 spans="1:26">
      <c r="A118" s="3"/>
      <c r="B118" s="3"/>
      <c r="C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 spans="1:26">
      <c r="A119" s="3"/>
      <c r="B119" s="3"/>
      <c r="C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 spans="1:26">
      <c r="A120" s="3"/>
      <c r="B120" s="3"/>
      <c r="C120" s="3"/>
      <c r="D120" s="11" t="s">
        <v>328</v>
      </c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 spans="1:26">
      <c r="A121" s="3"/>
      <c r="B121" s="3"/>
      <c r="C121" s="3"/>
      <c r="D121" s="11" t="s">
        <v>329</v>
      </c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 spans="1:26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 ht="37.5" spans="1:26">
      <c r="A123" s="3"/>
      <c r="B123" s="3"/>
      <c r="C123" s="23" t="s">
        <v>330</v>
      </c>
      <c r="D123" t="str">
        <f>_xlfn.DISPIMG("ID_CD0EA71519074663B10830D4F7997ADA",1)</f>
        <v>=DISPIMG("ID_CD0EA71519074663B10830D4F7997ADA",1)</v>
      </c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 spans="1:26">
      <c r="A124" s="3"/>
      <c r="B124" s="3"/>
      <c r="C124" s="24"/>
      <c r="D124" s="11" t="s">
        <v>331</v>
      </c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 spans="1:26">
      <c r="A125" s="3"/>
      <c r="B125" s="3"/>
      <c r="C125" s="24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 spans="1:26">
      <c r="A126" s="3"/>
      <c r="B126" s="3"/>
      <c r="C126" s="24"/>
      <c r="D126" s="11" t="s">
        <v>332</v>
      </c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 spans="1:26">
      <c r="A127" s="3"/>
      <c r="B127" s="3"/>
      <c r="C127" s="24"/>
      <c r="D127" s="11" t="s">
        <v>333</v>
      </c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 spans="1:26">
      <c r="A128" s="3"/>
      <c r="B128" s="3"/>
      <c r="C128" s="24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 ht="37.5" spans="1:26">
      <c r="A129" s="3"/>
      <c r="B129" s="3"/>
      <c r="C129" s="23" t="s">
        <v>334</v>
      </c>
      <c r="D129" t="str">
        <f>_xlfn.DISPIMG("ID_9F9EF9D16CFF48719FA32E5AC00D8F09",1)</f>
        <v>=DISPIMG("ID_9F9EF9D16CFF48719FA32E5AC00D8F09",1)</v>
      </c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 spans="1:26">
      <c r="A130" s="3"/>
      <c r="B130" s="3"/>
      <c r="C130" s="24"/>
      <c r="D130" s="11" t="s">
        <v>335</v>
      </c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 spans="1:26">
      <c r="A131" s="3"/>
      <c r="B131" s="3"/>
      <c r="C131" s="24"/>
      <c r="D131" s="11" t="s">
        <v>336</v>
      </c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 spans="1:26">
      <c r="A132" s="3"/>
      <c r="B132" s="3"/>
      <c r="C132" s="24"/>
      <c r="D132" s="11" t="s">
        <v>337</v>
      </c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 spans="1:26">
      <c r="A133" s="3"/>
      <c r="B133" s="3"/>
      <c r="C133" s="24"/>
      <c r="D133" s="11" t="s">
        <v>338</v>
      </c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 spans="1:26">
      <c r="A134" s="3"/>
      <c r="B134" s="3"/>
      <c r="C134" s="24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 ht="37.5" spans="1:26">
      <c r="A135" s="3"/>
      <c r="B135" s="3"/>
      <c r="C135" s="23" t="s">
        <v>339</v>
      </c>
      <c r="D135" t="str">
        <f>_xlfn.DISPIMG("ID_C198FC3BF0284E40BA520043DA9E895A",1)</f>
        <v>=DISPIMG("ID_C198FC3BF0284E40BA520043DA9E895A",1)</v>
      </c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 spans="1:26">
      <c r="A136" s="3"/>
      <c r="B136" s="3"/>
      <c r="C136" s="24"/>
      <c r="D136" s="11" t="s">
        <v>340</v>
      </c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 spans="1:26">
      <c r="A137" s="3"/>
      <c r="B137" s="3"/>
      <c r="C137" s="24"/>
      <c r="D137" s="11" t="s">
        <v>341</v>
      </c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 spans="1:26">
      <c r="A138" s="3"/>
      <c r="B138" s="3"/>
      <c r="C138" s="24"/>
      <c r="D138" s="11" t="s">
        <v>342</v>
      </c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 spans="1:26">
      <c r="A139" s="3"/>
      <c r="B139" s="3"/>
      <c r="C139" s="24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 spans="1:26">
      <c r="A140" s="3"/>
      <c r="B140" s="3"/>
      <c r="C140" s="24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 spans="1:26">
      <c r="A141" s="3"/>
      <c r="B141" s="3"/>
      <c r="C141" s="24"/>
      <c r="D141" s="11" t="s">
        <v>343</v>
      </c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 spans="1:26">
      <c r="A142" s="3"/>
      <c r="B142" s="3"/>
      <c r="C142" s="24"/>
      <c r="D142" s="11" t="s">
        <v>344</v>
      </c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 spans="1:26">
      <c r="A143" s="3"/>
      <c r="B143" s="3"/>
      <c r="C143" s="24"/>
      <c r="D143" s="11" t="s">
        <v>345</v>
      </c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 spans="1:26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 ht="37.5" spans="1:26">
      <c r="A145" s="3"/>
      <c r="B145" s="3"/>
      <c r="C145" s="23" t="s">
        <v>346</v>
      </c>
      <c r="D145" t="str">
        <f>_xlfn.DISPIMG("ID_635B3F4387774DB5957F749900FA53A9",1)</f>
        <v>=DISPIMG("ID_635B3F4387774DB5957F749900FA53A9",1)</v>
      </c>
      <c r="E145" t="str">
        <f>_xlfn.DISPIMG("ID_99F45967ADCE4F46B88CE552F78FF303",1)</f>
        <v>=DISPIMG("ID_99F45967ADCE4F46B88CE552F78FF303",1)</v>
      </c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 spans="1:26">
      <c r="A146" s="3"/>
      <c r="B146" s="3"/>
      <c r="C146" s="24"/>
      <c r="D146" s="11" t="s">
        <v>347</v>
      </c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 spans="1:26">
      <c r="A147" s="3"/>
      <c r="B147" s="3"/>
      <c r="C147" s="24"/>
      <c r="D147" s="11" t="s">
        <v>348</v>
      </c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 spans="1:26">
      <c r="A148" s="3"/>
      <c r="B148" s="3"/>
      <c r="C148" s="24"/>
      <c r="D148" s="11" t="s">
        <v>349</v>
      </c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 spans="1:26">
      <c r="A149" s="3"/>
      <c r="B149" s="3"/>
      <c r="C149" s="24"/>
      <c r="D149" s="11" t="s">
        <v>350</v>
      </c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 spans="1:26">
      <c r="A150" s="3"/>
      <c r="B150" s="3"/>
      <c r="C150" s="24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 spans="1:26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 spans="1:26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 spans="1:26">
      <c r="A153" s="11" t="s">
        <v>351</v>
      </c>
      <c r="B153" s="276" t="s">
        <v>352</v>
      </c>
      <c r="C153" s="11" t="s">
        <v>353</v>
      </c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 spans="1:26">
      <c r="A154" s="3"/>
      <c r="B154" s="3"/>
      <c r="C154" s="11" t="s">
        <v>354</v>
      </c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 spans="1:26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 spans="1:26">
      <c r="A156" s="3"/>
      <c r="B156" s="3"/>
      <c r="C156" s="11" t="s">
        <v>355</v>
      </c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 spans="1:26">
      <c r="A157" s="3"/>
      <c r="B157" s="3"/>
      <c r="C157" s="11" t="s">
        <v>356</v>
      </c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 spans="1:26">
      <c r="A158" s="3"/>
      <c r="B158" s="3"/>
      <c r="C158" s="11" t="s">
        <v>357</v>
      </c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 spans="1:26">
      <c r="A159" s="3"/>
      <c r="B159" s="3"/>
      <c r="C159" s="11" t="s">
        <v>358</v>
      </c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 spans="1:26">
      <c r="A160" s="3"/>
      <c r="B160" s="3"/>
      <c r="C160" s="11" t="s">
        <v>359</v>
      </c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 spans="1:26">
      <c r="A161" s="3"/>
      <c r="B161" s="3"/>
      <c r="C161" s="11" t="s">
        <v>360</v>
      </c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 spans="1:26">
      <c r="A162" s="3"/>
      <c r="B162" s="3"/>
      <c r="C162" s="3"/>
      <c r="D162" s="3"/>
      <c r="E162" s="11" t="s">
        <v>361</v>
      </c>
      <c r="F162" s="11" t="s">
        <v>362</v>
      </c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 spans="1:26">
      <c r="A163" s="3"/>
      <c r="B163" s="3"/>
      <c r="C163" s="3"/>
      <c r="D163" s="11" t="s">
        <v>363</v>
      </c>
      <c r="E163" s="112">
        <v>40</v>
      </c>
      <c r="F163" s="112">
        <v>15</v>
      </c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 spans="1:26">
      <c r="A164" s="3"/>
      <c r="B164" s="3"/>
      <c r="C164" s="3"/>
      <c r="D164" s="11" t="s">
        <v>364</v>
      </c>
      <c r="E164" s="112">
        <v>120</v>
      </c>
      <c r="F164" s="112">
        <v>25</v>
      </c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 spans="1:26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 spans="1:26">
      <c r="A166" s="3"/>
      <c r="B166" s="3"/>
      <c r="C166" s="11" t="s">
        <v>365</v>
      </c>
      <c r="D166" s="11" t="s">
        <v>237</v>
      </c>
      <c r="E166" s="11" t="s">
        <v>366</v>
      </c>
      <c r="F166" s="11" t="s">
        <v>367</v>
      </c>
      <c r="G166" s="11" t="s">
        <v>368</v>
      </c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 spans="1:26">
      <c r="A167" s="3"/>
      <c r="B167" s="3"/>
      <c r="C167" s="3"/>
      <c r="D167" s="11" t="s">
        <v>369</v>
      </c>
      <c r="E167" s="112">
        <v>30</v>
      </c>
      <c r="F167" s="112">
        <v>30</v>
      </c>
      <c r="G167" s="3">
        <v>0</v>
      </c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 spans="1:26">
      <c r="A168" s="3"/>
      <c r="B168" s="3"/>
      <c r="C168" s="3"/>
      <c r="D168" s="11" t="s">
        <v>370</v>
      </c>
      <c r="E168" s="112">
        <v>50</v>
      </c>
      <c r="F168" s="112">
        <v>50</v>
      </c>
      <c r="G168" s="3">
        <v>0</v>
      </c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 spans="1:26">
      <c r="A169" s="3"/>
      <c r="B169" s="3"/>
      <c r="C169" s="3"/>
      <c r="D169" s="11" t="s">
        <v>371</v>
      </c>
      <c r="E169" s="112">
        <v>100</v>
      </c>
      <c r="F169" s="112">
        <v>100</v>
      </c>
      <c r="G169" s="112">
        <v>30</v>
      </c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 spans="1:26">
      <c r="A170" s="3"/>
      <c r="B170" s="3"/>
      <c r="C170" s="3"/>
      <c r="D170" s="11" t="s">
        <v>372</v>
      </c>
      <c r="E170" s="112">
        <v>200</v>
      </c>
      <c r="F170" s="112">
        <v>200</v>
      </c>
      <c r="G170" s="112">
        <v>30</v>
      </c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 spans="1:26">
      <c r="A171" s="3"/>
      <c r="B171" s="3"/>
      <c r="C171" s="3"/>
      <c r="D171" s="11" t="s">
        <v>373</v>
      </c>
      <c r="E171" s="112">
        <v>500</v>
      </c>
      <c r="F171" s="112">
        <v>500</v>
      </c>
      <c r="G171" s="112">
        <v>50</v>
      </c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 spans="1:26">
      <c r="A172" s="3"/>
      <c r="B172" s="3"/>
      <c r="C172" s="3"/>
      <c r="D172" s="11" t="s">
        <v>374</v>
      </c>
      <c r="E172" s="112">
        <v>1000</v>
      </c>
      <c r="F172" s="112">
        <v>1000</v>
      </c>
      <c r="G172" s="112">
        <v>70</v>
      </c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 spans="1:26">
      <c r="A173" s="3"/>
      <c r="B173" s="3"/>
      <c r="C173" s="3"/>
      <c r="D173" s="11" t="s">
        <v>375</v>
      </c>
      <c r="E173" s="112">
        <v>2000</v>
      </c>
      <c r="F173" s="112">
        <v>2000</v>
      </c>
      <c r="G173" s="112">
        <v>100</v>
      </c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 spans="1:26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 spans="1:26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 spans="1:26">
      <c r="A176" s="3"/>
      <c r="B176" s="11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 spans="1:26">
      <c r="A177" s="3"/>
      <c r="B177" s="276" t="s">
        <v>376</v>
      </c>
      <c r="C177" s="11" t="s">
        <v>377</v>
      </c>
      <c r="D177" s="11" t="s">
        <v>378</v>
      </c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 spans="1:26">
      <c r="A178" s="3"/>
      <c r="B178" s="282" t="str">
        <f>_xlfn.DISPIMG("ID_94A90561C24249788D23D0E9E24468A4",1)</f>
        <v>=DISPIMG("ID_94A90561C24249788D23D0E9E24468A4",1)</v>
      </c>
      <c r="C178" s="3"/>
      <c r="D178" s="11" t="s">
        <v>379</v>
      </c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 spans="1:26">
      <c r="A179" s="3"/>
      <c r="B179" s="282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 spans="1:26">
      <c r="A180" s="3"/>
      <c r="B180" s="282"/>
      <c r="C180" s="11" t="s">
        <v>380</v>
      </c>
      <c r="D180" s="11" t="s">
        <v>381</v>
      </c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 spans="1:26">
      <c r="A181" s="3"/>
      <c r="B181" s="282"/>
      <c r="C181" s="3"/>
      <c r="D181" s="11" t="s">
        <v>382</v>
      </c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 spans="1:26">
      <c r="A182" s="3"/>
      <c r="B182" s="283"/>
      <c r="C182" s="3"/>
      <c r="D182" s="3"/>
      <c r="E182" s="11" t="s">
        <v>383</v>
      </c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 spans="1:26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 spans="1:26">
      <c r="A184" s="3"/>
      <c r="B184" s="3"/>
      <c r="C184" s="11" t="s">
        <v>384</v>
      </c>
      <c r="D184" s="11" t="s">
        <v>385</v>
      </c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 spans="1:26">
      <c r="A185" s="3"/>
      <c r="B185" s="3"/>
      <c r="C185" s="7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 spans="1:26">
      <c r="A186" s="3"/>
      <c r="B186" s="3"/>
      <c r="C186" s="11" t="s">
        <v>386</v>
      </c>
      <c r="D186" s="11" t="s">
        <v>387</v>
      </c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 spans="1:26">
      <c r="A187" s="3"/>
      <c r="B187" s="3"/>
      <c r="C187" s="3"/>
      <c r="D187" s="3"/>
      <c r="E187" s="11" t="s">
        <v>388</v>
      </c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 spans="1:26">
      <c r="A188" s="3"/>
      <c r="B188" s="3"/>
      <c r="C188" s="3"/>
      <c r="D188" s="3"/>
      <c r="E188" s="11" t="s">
        <v>389</v>
      </c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 spans="1:26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 spans="1:26">
      <c r="A190" s="3"/>
      <c r="B190" s="3"/>
      <c r="C190" s="11" t="s">
        <v>390</v>
      </c>
      <c r="D190" s="11" t="s">
        <v>391</v>
      </c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 spans="1:26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 spans="1:26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 spans="1:26">
      <c r="A193" s="3"/>
      <c r="B193" s="3"/>
      <c r="C193" s="11" t="s">
        <v>392</v>
      </c>
      <c r="D193" s="11" t="s">
        <v>393</v>
      </c>
      <c r="E193" s="11" t="s">
        <v>394</v>
      </c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 spans="1:26">
      <c r="A194" s="3"/>
      <c r="B194" s="3"/>
      <c r="C194" s="3"/>
      <c r="D194" s="3"/>
      <c r="E194" s="11" t="s">
        <v>395</v>
      </c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 spans="1:26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 spans="1:26">
      <c r="A196" s="3"/>
      <c r="B196" s="3"/>
      <c r="C196" s="3"/>
      <c r="D196" s="11" t="s">
        <v>396</v>
      </c>
      <c r="E196" s="11" t="s">
        <v>397</v>
      </c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 spans="1:26">
      <c r="A197" s="3"/>
      <c r="B197" s="3"/>
      <c r="C197" s="3"/>
      <c r="D197" s="3"/>
      <c r="E197" s="11" t="s">
        <v>398</v>
      </c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 spans="1:26">
      <c r="A198" s="3"/>
      <c r="B198" s="3"/>
      <c r="C198" s="7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 ht="74.15" spans="1:26">
      <c r="A199" s="3"/>
      <c r="B199" s="303" t="s">
        <v>399</v>
      </c>
      <c r="C199" s="11" t="s">
        <v>400</v>
      </c>
      <c r="D199" t="str">
        <f>_xlfn.DISPIMG("ID_77C840C1AD2F4609B252009D691EF66F",1)</f>
        <v>=DISPIMG("ID_77C840C1AD2F4609B252009D691EF66F",1)</v>
      </c>
      <c r="E199" t="str">
        <f>_xlfn.DISPIMG("ID_D183EDD8CE5545F4A66DF14FCDC7AC89",1)</f>
        <v>=DISPIMG("ID_D183EDD8CE5545F4A66DF14FCDC7AC89",1)</v>
      </c>
      <c r="F199" t="str">
        <f>_xlfn.DISPIMG("ID_C736B3091DE14AFC8497C592C1066D2A",1)</f>
        <v>=DISPIMG("ID_C736B3091DE14AFC8497C592C1066D2A",1)</v>
      </c>
      <c r="G199" t="str">
        <f>_xlfn.DISPIMG("ID_BBB3335D489F4F2CAD807FB1598A34B5",1)</f>
        <v>=DISPIMG("ID_BBB3335D489F4F2CAD807FB1598A34B5",1)</v>
      </c>
      <c r="H199" s="282" t="str">
        <f>_xlfn.DISPIMG("ID_0D06F317A285464D85260AF54D319456",1)</f>
        <v>=DISPIMG("ID_0D06F317A285464D85260AF54D319456",1)</v>
      </c>
      <c r="I199" s="282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 spans="1:26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  <row r="201" spans="1:26">
      <c r="A201" s="3"/>
      <c r="B201" s="3"/>
      <c r="C201" s="11" t="s">
        <v>401</v>
      </c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</row>
    <row r="202" spans="1:26">
      <c r="A202" s="3"/>
      <c r="B202" s="3"/>
      <c r="C202" s="3"/>
      <c r="D202" s="11" t="s">
        <v>402</v>
      </c>
      <c r="E202" s="11" t="s">
        <v>403</v>
      </c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</row>
    <row r="203" spans="1:26">
      <c r="A203" s="3"/>
      <c r="B203" s="3"/>
      <c r="C203" s="3"/>
      <c r="D203" s="11" t="s">
        <v>404</v>
      </c>
      <c r="E203" s="11" t="s">
        <v>405</v>
      </c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</row>
    <row r="204" spans="1:26">
      <c r="A204" s="3"/>
      <c r="B204" s="3"/>
      <c r="C204" s="3"/>
      <c r="D204" s="11" t="s">
        <v>406</v>
      </c>
      <c r="E204" s="11" t="s">
        <v>407</v>
      </c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</row>
    <row r="205" spans="1:26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</row>
    <row r="206" spans="1:26">
      <c r="A206" s="3"/>
      <c r="B206" s="3"/>
      <c r="C206" s="11" t="s">
        <v>408</v>
      </c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</row>
    <row r="207" spans="1:26">
      <c r="A207" s="3"/>
      <c r="B207" s="3"/>
      <c r="C207" s="3"/>
      <c r="D207" s="11" t="s">
        <v>409</v>
      </c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</row>
    <row r="208" spans="1:26">
      <c r="A208" s="3"/>
      <c r="B208" s="3"/>
      <c r="C208" s="3"/>
      <c r="D208" s="11" t="s">
        <v>410</v>
      </c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</row>
    <row r="209" spans="1:26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</row>
    <row r="210" spans="1:26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</row>
    <row r="211" spans="1:26">
      <c r="A211" s="3"/>
      <c r="B211" s="3"/>
      <c r="C211" s="11" t="s">
        <v>411</v>
      </c>
      <c r="D211" s="11" t="s">
        <v>412</v>
      </c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</row>
    <row r="212" spans="1:26">
      <c r="A212" s="3"/>
      <c r="B212" s="3"/>
      <c r="C212" s="3"/>
      <c r="D212" s="11" t="s">
        <v>413</v>
      </c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</row>
    <row r="213" spans="1:26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</row>
    <row r="214" spans="1:26">
      <c r="A214" s="3"/>
      <c r="B214" s="3"/>
      <c r="C214" s="11" t="s">
        <v>414</v>
      </c>
      <c r="D214" s="11" t="s">
        <v>415</v>
      </c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</row>
    <row r="215" spans="1:26">
      <c r="A215" s="3"/>
      <c r="B215" s="3"/>
      <c r="C215" s="3"/>
      <c r="D215" s="11" t="s">
        <v>416</v>
      </c>
      <c r="E215" s="11" t="s">
        <v>417</v>
      </c>
      <c r="F215" s="11" t="s">
        <v>418</v>
      </c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</row>
    <row r="216" spans="1:26">
      <c r="A216" s="3"/>
      <c r="B216" s="3"/>
      <c r="C216" s="3"/>
      <c r="D216" s="3"/>
      <c r="E216" s="11" t="s">
        <v>419</v>
      </c>
      <c r="F216" s="11" t="s">
        <v>420</v>
      </c>
      <c r="G216" s="3"/>
      <c r="H216" s="3"/>
      <c r="I216" s="11" t="s">
        <v>421</v>
      </c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</row>
    <row r="217" spans="1:26">
      <c r="A217" s="3"/>
      <c r="B217" s="3"/>
      <c r="C217" s="3"/>
      <c r="D217" s="3"/>
      <c r="E217" s="11" t="s">
        <v>422</v>
      </c>
      <c r="F217" s="11" t="s">
        <v>423</v>
      </c>
      <c r="G217" s="3"/>
      <c r="H217" s="3"/>
      <c r="I217" s="11" t="s">
        <v>424</v>
      </c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</row>
    <row r="218" spans="1:26">
      <c r="A218" s="3"/>
      <c r="B218" s="3"/>
      <c r="C218" s="3"/>
      <c r="D218" s="3"/>
      <c r="E218" s="11" t="s">
        <v>425</v>
      </c>
      <c r="F218" s="11" t="s">
        <v>426</v>
      </c>
      <c r="G218" s="3"/>
      <c r="H218" s="3"/>
      <c r="I218" s="11" t="s">
        <v>427</v>
      </c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</row>
    <row r="219" spans="1:26">
      <c r="A219" s="3"/>
      <c r="B219" s="3"/>
      <c r="C219" s="3"/>
      <c r="D219" s="3"/>
      <c r="E219" s="11" t="s">
        <v>364</v>
      </c>
      <c r="F219" s="11" t="s">
        <v>428</v>
      </c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</row>
    <row r="220" spans="1:26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</row>
    <row r="221" spans="1:26">
      <c r="A221" s="3"/>
      <c r="B221" s="3"/>
      <c r="C221" s="3"/>
      <c r="D221" s="11" t="s">
        <v>429</v>
      </c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</row>
    <row r="222" spans="1:26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</row>
    <row r="223" spans="1:26">
      <c r="A223" s="3"/>
      <c r="B223" s="3"/>
      <c r="C223" s="11" t="s">
        <v>430</v>
      </c>
      <c r="D223" s="11" t="s">
        <v>431</v>
      </c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</row>
    <row r="224" spans="1:26">
      <c r="A224" s="3"/>
      <c r="B224" s="3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</row>
    <row r="225" spans="1:26">
      <c r="A225" s="3"/>
      <c r="B225" s="3"/>
      <c r="C225" s="11" t="s">
        <v>432</v>
      </c>
      <c r="D225" s="11" t="s">
        <v>433</v>
      </c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</row>
    <row r="226" spans="1:26">
      <c r="A226" s="3"/>
      <c r="B226" s="3"/>
      <c r="C226" s="3"/>
      <c r="D226" s="11" t="s">
        <v>434</v>
      </c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</row>
    <row r="227" spans="1:26">
      <c r="A227" s="3"/>
      <c r="B227" s="3"/>
      <c r="C227" s="3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</row>
    <row r="228" spans="1:26">
      <c r="A228" s="3"/>
      <c r="B228" s="276" t="s">
        <v>435</v>
      </c>
      <c r="C228" s="11" t="s">
        <v>377</v>
      </c>
      <c r="D228" s="11" t="s">
        <v>436</v>
      </c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</row>
    <row r="229" ht="54.15" spans="1:26">
      <c r="A229" s="3"/>
      <c r="B229" t="str">
        <f>_xlfn.DISPIMG("ID_C29471B7E39343A5AA89CC46FB1D8D18",1)</f>
        <v>=DISPIMG("ID_C29471B7E39343A5AA89CC46FB1D8D18",1)</v>
      </c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</row>
    <row r="230" ht="53.7" spans="1:26">
      <c r="A230" s="3"/>
      <c r="B230" t="str">
        <f>_xlfn.DISPIMG("ID_0EB9384F49F94431B0645B1FF2FEC103",1)</f>
        <v>=DISPIMG("ID_0EB9384F49F94431B0645B1FF2FEC103",1)</v>
      </c>
      <c r="C230" s="11" t="s">
        <v>437</v>
      </c>
      <c r="D230" s="20"/>
      <c r="E230" s="11" t="s">
        <v>438</v>
      </c>
      <c r="F230" s="3"/>
      <c r="G230" s="11" t="s">
        <v>439</v>
      </c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</row>
    <row r="231" ht="53.7" spans="1:26">
      <c r="A231" s="3"/>
      <c r="B231" t="str">
        <f>_xlfn.DISPIMG("ID_FB1A5C0F8E7745F3A3428B2DBBEEFDD4",1)</f>
        <v>=DISPIMG("ID_FB1A5C0F8E7745F3A3428B2DBBEEFDD4",1)</v>
      </c>
      <c r="C231" s="3"/>
      <c r="E231" s="3"/>
      <c r="F231" s="3"/>
      <c r="G231" s="20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</row>
    <row r="232" spans="1:26">
      <c r="A232" s="3"/>
      <c r="B232" s="3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</row>
    <row r="233" spans="1:26">
      <c r="A233" s="3"/>
      <c r="B233" s="3"/>
      <c r="C233" s="11" t="s">
        <v>440</v>
      </c>
      <c r="D233" s="11" t="s">
        <v>441</v>
      </c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</row>
    <row r="234" spans="1:26">
      <c r="A234" s="3"/>
      <c r="B234" s="3"/>
      <c r="C234" s="3"/>
      <c r="D234" s="11" t="s">
        <v>442</v>
      </c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</row>
    <row r="235" spans="1:26">
      <c r="A235" s="3"/>
      <c r="B235" s="3"/>
      <c r="C235" s="3"/>
      <c r="D235" s="11" t="s">
        <v>443</v>
      </c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</row>
    <row r="236" spans="1:26">
      <c r="A236" s="3"/>
      <c r="B236" s="3"/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</row>
    <row r="237" spans="1:26">
      <c r="A237" s="3"/>
      <c r="B237" s="3"/>
      <c r="C237" s="3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</row>
    <row r="238" spans="1:26">
      <c r="A238" s="3"/>
      <c r="B238" s="3"/>
      <c r="C238" s="3"/>
      <c r="D238" s="11" t="s">
        <v>444</v>
      </c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</row>
    <row r="239" spans="1:26">
      <c r="A239" s="3"/>
      <c r="B239" s="3"/>
      <c r="C239" s="3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</row>
    <row r="240" spans="1:26">
      <c r="A240" s="3"/>
      <c r="B240" s="3"/>
      <c r="C240" s="3"/>
      <c r="D240" s="11" t="s">
        <v>445</v>
      </c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</row>
    <row r="241" spans="1:26">
      <c r="A241" s="3"/>
      <c r="B241" s="3"/>
      <c r="C241" s="3"/>
      <c r="D241" s="11" t="s">
        <v>446</v>
      </c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</row>
    <row r="242" spans="1:26">
      <c r="A242" s="3"/>
      <c r="B242" s="3"/>
      <c r="C242" s="3"/>
      <c r="D242" s="11" t="s">
        <v>447</v>
      </c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</row>
    <row r="243" spans="1:26">
      <c r="A243" s="3"/>
      <c r="B243" s="3"/>
      <c r="C243" s="3"/>
      <c r="D243" s="3"/>
      <c r="E243" s="11" t="s">
        <v>448</v>
      </c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</row>
    <row r="244" spans="1:26">
      <c r="A244" s="3"/>
      <c r="B244" s="3"/>
      <c r="C244" s="3"/>
      <c r="D244" s="3"/>
      <c r="E244" s="11" t="s">
        <v>449</v>
      </c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</row>
    <row r="245" spans="1:26">
      <c r="A245" s="3"/>
      <c r="B245" s="3"/>
      <c r="C245" s="3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</row>
    <row r="246" spans="1:26">
      <c r="A246" s="3"/>
      <c r="B246" s="276" t="s">
        <v>450</v>
      </c>
      <c r="C246" s="11" t="s">
        <v>263</v>
      </c>
      <c r="D246" s="11" t="s">
        <v>451</v>
      </c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</row>
    <row r="247" spans="1:26">
      <c r="A247" s="3"/>
      <c r="B247" s="3"/>
      <c r="C247" s="3"/>
      <c r="D247" s="11" t="s">
        <v>452</v>
      </c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</row>
    <row r="248" spans="1:26">
      <c r="A248" s="3"/>
      <c r="B248" s="3"/>
      <c r="C248" s="3"/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</row>
    <row r="249" spans="1:26">
      <c r="A249" s="3"/>
      <c r="B249" s="3"/>
      <c r="C249" s="11" t="s">
        <v>377</v>
      </c>
      <c r="D249" s="11" t="s">
        <v>453</v>
      </c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</row>
    <row r="250" spans="1:26">
      <c r="A250" s="3"/>
      <c r="B250" s="3"/>
      <c r="C250" s="3"/>
      <c r="D250" s="11" t="s">
        <v>454</v>
      </c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</row>
    <row r="251" ht="37.5" spans="1:26">
      <c r="A251" s="3"/>
      <c r="B251" s="3"/>
      <c r="C251" s="3"/>
      <c r="D251" t="str">
        <f>_xlfn.DISPIMG("ID_1FCD6DA5752B47A2AEA206D3223484AE",1)</f>
        <v>=DISPIMG("ID_1FCD6DA5752B47A2AEA206D3223484AE",1)</v>
      </c>
      <c r="E251" t="str">
        <f>_xlfn.DISPIMG("ID_D46C95F9E00646E48416504FF9B62E8F",1)</f>
        <v>=DISPIMG("ID_D46C95F9E00646E48416504FF9B62E8F",1)</v>
      </c>
      <c r="F251" t="str">
        <f>_xlfn.DISPIMG("ID_7BF71CDDF9534A32A1436D9061EC224D",1)</f>
        <v>=DISPIMG("ID_7BF71CDDF9534A32A1436D9061EC224D",1)</v>
      </c>
      <c r="G251" t="str">
        <f>_xlfn.DISPIMG("ID_6AEE28C37D864D72A29D82F784FD10B6",1)</f>
        <v>=DISPIMG("ID_6AEE28C37D864D72A29D82F784FD10B6",1)</v>
      </c>
      <c r="H251" t="str">
        <f>_xlfn.DISPIMG("ID_0D491E25E2CB4DC481B7B1CFECAD4C8C",1)</f>
        <v>=DISPIMG("ID_0D491E25E2CB4DC481B7B1CFECAD4C8C",1)</v>
      </c>
      <c r="I251" t="str">
        <f>_xlfn.DISPIMG("ID_6A329F3CEAD242B2A0FDF46D33E625B8",1)</f>
        <v>=DISPIMG("ID_6A329F3CEAD242B2A0FDF46D33E625B8",1)</v>
      </c>
      <c r="J251" s="3"/>
      <c r="K251" s="3"/>
      <c r="L251" s="11" t="s">
        <v>455</v>
      </c>
      <c r="M251" s="11" t="s">
        <v>456</v>
      </c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</row>
    <row r="252" spans="1:26">
      <c r="A252" s="3"/>
      <c r="B252" s="3"/>
      <c r="C252" s="3"/>
      <c r="D252" s="3"/>
      <c r="E252" s="3"/>
      <c r="F252" s="3"/>
      <c r="G252" s="3"/>
      <c r="H252" s="3"/>
      <c r="I252" s="3"/>
      <c r="J252" s="3"/>
      <c r="K252" s="3"/>
      <c r="L252" s="11" t="s">
        <v>457</v>
      </c>
      <c r="M252" s="11" t="s">
        <v>458</v>
      </c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</row>
    <row r="253" spans="1:26">
      <c r="A253" s="3"/>
      <c r="B253" s="3"/>
      <c r="C253" s="11" t="s">
        <v>459</v>
      </c>
      <c r="D253" s="11" t="s">
        <v>460</v>
      </c>
      <c r="E253" s="3"/>
      <c r="F253" s="3"/>
      <c r="G253" s="3"/>
      <c r="H253" s="3"/>
      <c r="I253" s="3"/>
      <c r="J253" s="3"/>
      <c r="K253" s="3"/>
      <c r="L253" s="11" t="s">
        <v>461</v>
      </c>
      <c r="M253" s="11" t="s">
        <v>462</v>
      </c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</row>
    <row r="254" spans="1:26">
      <c r="A254" s="3"/>
      <c r="B254" s="3"/>
      <c r="C254" s="3"/>
      <c r="D254" s="11" t="s">
        <v>463</v>
      </c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</row>
    <row r="255" spans="1:26">
      <c r="A255" s="3"/>
      <c r="B255" s="3"/>
      <c r="C255" s="3"/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</row>
    <row r="256" spans="1:26">
      <c r="A256" s="3"/>
      <c r="B256" s="3"/>
      <c r="C256" s="3"/>
      <c r="D256" s="11" t="s">
        <v>464</v>
      </c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</row>
    <row r="257" spans="1:26">
      <c r="A257" s="3"/>
      <c r="B257" s="3"/>
      <c r="C257" s="3"/>
      <c r="D257" s="11" t="s">
        <v>465</v>
      </c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</row>
    <row r="258" spans="1:26">
      <c r="A258" s="3"/>
      <c r="B258" s="3"/>
      <c r="C258" s="3"/>
      <c r="D258" s="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</row>
    <row r="259" spans="1:26">
      <c r="A259" s="3"/>
      <c r="B259" s="3"/>
      <c r="C259" s="3"/>
      <c r="D259" s="11" t="s">
        <v>466</v>
      </c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</row>
    <row r="260" spans="1:26">
      <c r="A260" s="3"/>
      <c r="B260" s="3"/>
      <c r="C260" s="3"/>
      <c r="D260" s="11" t="s">
        <v>467</v>
      </c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</row>
    <row r="261" spans="1:26">
      <c r="A261" s="3"/>
      <c r="B261" s="3"/>
      <c r="C261" s="3"/>
      <c r="D261" s="11" t="s">
        <v>468</v>
      </c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</row>
    <row r="262" spans="1:26">
      <c r="A262" s="3"/>
      <c r="B262" s="3"/>
      <c r="C262" s="3"/>
      <c r="D262" s="11" t="s">
        <v>469</v>
      </c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</row>
    <row r="263" spans="1:26">
      <c r="A263" s="3"/>
      <c r="B263" s="3"/>
      <c r="C263" s="3"/>
      <c r="D263" s="11" t="s">
        <v>470</v>
      </c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</row>
    <row r="264" spans="1:26">
      <c r="A264" s="3"/>
      <c r="B264" s="3"/>
      <c r="C264" s="3"/>
      <c r="D264" s="11" t="s">
        <v>471</v>
      </c>
      <c r="E264" s="3"/>
      <c r="F264" s="3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</row>
    <row r="265" spans="1:26">
      <c r="A265" s="3"/>
      <c r="B265" s="3"/>
      <c r="C265" s="3"/>
      <c r="D265" s="11" t="s">
        <v>472</v>
      </c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</row>
    <row r="266" spans="1:26">
      <c r="A266" s="3"/>
      <c r="B266" s="3"/>
      <c r="C266" s="3"/>
      <c r="D266" s="11"/>
      <c r="E266" s="3"/>
      <c r="F266" s="3"/>
      <c r="G266" s="3"/>
      <c r="H266" s="3"/>
      <c r="I266" s="304" t="s">
        <v>473</v>
      </c>
      <c r="J266" s="305"/>
      <c r="K266" s="305"/>
      <c r="L266" s="311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</row>
    <row r="267" spans="1:26">
      <c r="A267" s="3"/>
      <c r="B267" s="3"/>
      <c r="C267" s="3"/>
      <c r="D267" s="11" t="s">
        <v>474</v>
      </c>
      <c r="E267" s="3"/>
      <c r="F267" s="3"/>
      <c r="G267" s="3"/>
      <c r="H267" s="3"/>
      <c r="I267" s="306" t="s">
        <v>475</v>
      </c>
      <c r="J267" s="3"/>
      <c r="K267" s="3"/>
      <c r="L267" s="312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</row>
    <row r="268" spans="1:26">
      <c r="A268" s="3"/>
      <c r="B268" s="3"/>
      <c r="C268" s="3"/>
      <c r="D268" s="282" t="str">
        <f>_xlfn.DISPIMG("ID_286A6F092BBE4A3BBB1DDEB57087CBFD",1)</f>
        <v>=DISPIMG("ID_286A6F092BBE4A3BBB1DDEB57087CBFD",1)</v>
      </c>
      <c r="E268" s="282"/>
      <c r="F268" s="282"/>
      <c r="G268" s="282"/>
      <c r="H268" s="3"/>
      <c r="I268" s="306" t="s">
        <v>476</v>
      </c>
      <c r="J268" s="3"/>
      <c r="K268" s="3"/>
      <c r="L268" s="312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</row>
    <row r="269" spans="1:26">
      <c r="A269" s="3"/>
      <c r="B269" s="3"/>
      <c r="C269" s="3"/>
      <c r="D269" s="282"/>
      <c r="E269" s="282"/>
      <c r="F269" s="282"/>
      <c r="G269" s="282"/>
      <c r="H269" s="3"/>
      <c r="I269" s="306" t="s">
        <v>477</v>
      </c>
      <c r="J269" s="3"/>
      <c r="K269" s="3"/>
      <c r="L269" s="312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</row>
    <row r="270" spans="1:26">
      <c r="A270" s="3"/>
      <c r="B270" s="3"/>
      <c r="C270" s="3"/>
      <c r="D270" s="282"/>
      <c r="E270" s="282"/>
      <c r="F270" s="282"/>
      <c r="G270" s="282"/>
      <c r="H270" s="3"/>
      <c r="I270" s="306" t="s">
        <v>478</v>
      </c>
      <c r="J270" s="3"/>
      <c r="K270" s="3"/>
      <c r="L270" s="312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</row>
    <row r="271" spans="1:26">
      <c r="A271" s="3"/>
      <c r="B271" s="3"/>
      <c r="C271" s="3"/>
      <c r="D271" s="282"/>
      <c r="E271" s="282"/>
      <c r="F271" s="282"/>
      <c r="G271" s="282"/>
      <c r="H271" s="3"/>
      <c r="I271" s="308" t="s">
        <v>479</v>
      </c>
      <c r="J271" s="309"/>
      <c r="K271" s="309"/>
      <c r="L271" s="31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</row>
    <row r="272" spans="1:26">
      <c r="A272" s="3"/>
      <c r="B272" s="3"/>
      <c r="C272" s="3"/>
      <c r="D272" s="282"/>
      <c r="E272" s="282"/>
      <c r="F272" s="282"/>
      <c r="G272" s="282"/>
      <c r="H272" s="3"/>
      <c r="I272" s="11" t="s">
        <v>480</v>
      </c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</row>
    <row r="273" spans="1:26">
      <c r="A273" s="3"/>
      <c r="B273" s="3"/>
      <c r="C273" s="3"/>
      <c r="D273" s="282"/>
      <c r="E273" s="282"/>
      <c r="F273" s="282"/>
      <c r="G273" s="282"/>
      <c r="H273" s="3"/>
      <c r="I273" s="11" t="s">
        <v>481</v>
      </c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</row>
    <row r="274" spans="1:26">
      <c r="A274" s="3"/>
      <c r="B274" s="3"/>
      <c r="C274" s="3"/>
      <c r="D274" s="282"/>
      <c r="E274" s="282"/>
      <c r="F274" s="282"/>
      <c r="G274" s="282"/>
      <c r="H274" s="3"/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</row>
    <row r="275" spans="1:26">
      <c r="A275" s="3"/>
      <c r="B275" s="3"/>
      <c r="C275" s="3"/>
      <c r="D275" s="282"/>
      <c r="E275" s="282"/>
      <c r="F275" s="282"/>
      <c r="G275" s="282"/>
      <c r="H275" s="3"/>
      <c r="I275" s="3"/>
      <c r="J275" s="3"/>
      <c r="K275" s="11" t="s">
        <v>482</v>
      </c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</row>
    <row r="276" spans="1:26">
      <c r="A276" s="3"/>
      <c r="B276" s="3"/>
      <c r="C276" s="3"/>
      <c r="D276" s="282"/>
      <c r="E276" s="282"/>
      <c r="F276" s="282"/>
      <c r="G276" s="282"/>
      <c r="H276" s="3"/>
      <c r="I276" s="3"/>
      <c r="J276" s="3"/>
      <c r="K276" s="11" t="s">
        <v>483</v>
      </c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</row>
    <row r="277" spans="1:26">
      <c r="A277" s="3"/>
      <c r="B277" s="3"/>
      <c r="C277" s="3"/>
      <c r="D277" s="282"/>
      <c r="E277" s="282"/>
      <c r="F277" s="282"/>
      <c r="G277" s="282"/>
      <c r="H277" s="3"/>
      <c r="I277" s="3"/>
      <c r="J277" s="3"/>
      <c r="K277" s="11" t="s">
        <v>484</v>
      </c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</row>
    <row r="278" spans="1:26">
      <c r="A278" s="3"/>
      <c r="B278" s="3"/>
      <c r="C278" s="3"/>
      <c r="D278" s="282"/>
      <c r="E278" s="282"/>
      <c r="F278" s="282"/>
      <c r="G278" s="282"/>
      <c r="H278" s="3"/>
      <c r="I278" s="3"/>
      <c r="J278" s="3"/>
      <c r="K278" s="11" t="s">
        <v>485</v>
      </c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</row>
    <row r="279" spans="1:26">
      <c r="A279" s="3"/>
      <c r="B279" s="3"/>
      <c r="C279" s="3"/>
      <c r="D279" s="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</row>
    <row r="280" spans="1:26">
      <c r="A280" s="3"/>
      <c r="B280" s="3"/>
      <c r="C280" s="3"/>
      <c r="D280" s="11" t="s">
        <v>486</v>
      </c>
      <c r="E280" s="3"/>
      <c r="F280" s="3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</row>
    <row r="281" spans="1:26">
      <c r="A281" s="3"/>
      <c r="B281" s="3"/>
      <c r="C281" s="3"/>
      <c r="D281" s="11" t="s">
        <v>487</v>
      </c>
      <c r="E281" s="3"/>
      <c r="F281" s="3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</row>
    <row r="282" spans="1:26">
      <c r="A282" s="3"/>
      <c r="B282" s="3"/>
      <c r="C282" s="3"/>
      <c r="D282" s="11" t="s">
        <v>488</v>
      </c>
      <c r="E282" s="3"/>
      <c r="F282" s="3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</row>
    <row r="283" spans="1:26">
      <c r="A283" s="3"/>
      <c r="B283" s="3"/>
      <c r="C283" s="3"/>
      <c r="D283" s="3"/>
      <c r="E283" s="3"/>
      <c r="F283" s="3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</row>
    <row r="284" spans="1:26">
      <c r="A284" s="3"/>
      <c r="B284" s="3"/>
      <c r="C284" s="3"/>
      <c r="D284" s="11" t="s">
        <v>489</v>
      </c>
      <c r="E284" s="3"/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</row>
    <row r="285" spans="1:26">
      <c r="A285" s="3"/>
      <c r="B285" s="3"/>
      <c r="C285" s="3"/>
      <c r="D285" s="3"/>
      <c r="E285" s="11" t="s">
        <v>490</v>
      </c>
      <c r="F285" s="3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</row>
    <row r="286" spans="1:26">
      <c r="A286" s="3"/>
      <c r="B286" s="3"/>
      <c r="C286" s="3"/>
      <c r="D286" s="11" t="s">
        <v>491</v>
      </c>
      <c r="E286" s="3"/>
      <c r="F286" s="3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</row>
    <row r="287" spans="1:26">
      <c r="A287" s="3"/>
      <c r="B287" s="3"/>
      <c r="C287" s="3"/>
      <c r="D287" s="3"/>
      <c r="E287" s="11" t="s">
        <v>490</v>
      </c>
      <c r="F287" s="3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</row>
    <row r="288" spans="1:26">
      <c r="A288" s="3"/>
      <c r="B288" s="3"/>
      <c r="C288" s="3"/>
      <c r="D288" s="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</row>
    <row r="289" spans="1:26">
      <c r="A289" s="3"/>
      <c r="B289" s="3"/>
      <c r="C289" s="3"/>
      <c r="D289" s="11" t="s">
        <v>492</v>
      </c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</row>
    <row r="290" spans="1:26">
      <c r="A290" s="3"/>
      <c r="B290" s="3"/>
      <c r="C290" s="3"/>
      <c r="D290" s="11" t="s">
        <v>493</v>
      </c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</row>
    <row r="291" spans="1:26">
      <c r="A291" s="3"/>
      <c r="B291" s="3"/>
      <c r="C291" s="3"/>
      <c r="D291" s="11" t="s">
        <v>494</v>
      </c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</row>
    <row r="292" spans="1:26">
      <c r="A292" s="3"/>
      <c r="B292" s="3"/>
      <c r="C292" s="3"/>
      <c r="D292" s="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</row>
    <row r="293" spans="1:26">
      <c r="A293" s="3"/>
      <c r="B293" s="3"/>
      <c r="C293" s="3"/>
      <c r="D293" s="11" t="s">
        <v>495</v>
      </c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</row>
    <row r="294" spans="1:26">
      <c r="A294" s="3"/>
      <c r="B294" s="3"/>
      <c r="C294" s="3"/>
      <c r="D294" s="11" t="s">
        <v>496</v>
      </c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</row>
    <row r="295" spans="1:26">
      <c r="A295" s="3"/>
      <c r="B295" s="3"/>
      <c r="C295" s="3"/>
      <c r="D295" s="3"/>
      <c r="E295" s="11" t="s">
        <v>497</v>
      </c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</row>
    <row r="296" spans="1:26">
      <c r="A296" s="3"/>
      <c r="B296" s="3"/>
      <c r="C296" s="3"/>
      <c r="D296" s="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</row>
    <row r="297" spans="1:26">
      <c r="A297" s="3"/>
      <c r="B297" s="3"/>
      <c r="C297" s="3"/>
      <c r="D297" s="11" t="s">
        <v>498</v>
      </c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</row>
    <row r="298" spans="1:26">
      <c r="A298" s="3"/>
      <c r="B298" s="3"/>
      <c r="C298" s="3"/>
      <c r="D298" s="11" t="s">
        <v>499</v>
      </c>
      <c r="E298" s="3"/>
      <c r="F298" s="3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</row>
    <row r="299" spans="1:26">
      <c r="A299" s="3"/>
      <c r="B299" s="3"/>
      <c r="C299" s="3"/>
      <c r="D299" s="3"/>
      <c r="E299" s="3"/>
      <c r="F299" s="3"/>
      <c r="G299" s="3"/>
      <c r="H299" s="3"/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</row>
    <row r="300" spans="1:26">
      <c r="A300" s="3"/>
      <c r="B300" s="3"/>
      <c r="C300" s="3"/>
      <c r="D300" s="3"/>
      <c r="E300" s="3"/>
      <c r="F300" s="3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</row>
    <row r="301" spans="1:26">
      <c r="A301" s="3"/>
      <c r="B301" s="3"/>
      <c r="C301" s="3"/>
      <c r="D301" s="3"/>
      <c r="E301" s="3"/>
      <c r="F301" s="3"/>
      <c r="G301" s="3"/>
      <c r="H301" s="3"/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</row>
    <row r="302" spans="1:26">
      <c r="A302" s="3"/>
      <c r="B302" s="3"/>
      <c r="C302" s="3"/>
      <c r="D302" s="3"/>
      <c r="E302" s="3"/>
      <c r="F302" s="3"/>
      <c r="G302" s="3"/>
      <c r="H302" s="3"/>
      <c r="I302" s="3"/>
      <c r="J302" s="3"/>
      <c r="K302" s="282" t="str">
        <f>_xlfn.DISPIMG("ID_4DDF121193444EC38FA4D6891B432642",1)</f>
        <v>=DISPIMG("ID_4DDF121193444EC38FA4D6891B432642",1)</v>
      </c>
      <c r="L302" s="282"/>
      <c r="M302" s="282"/>
      <c r="N302" s="282"/>
      <c r="O302" s="282"/>
      <c r="P302" s="282"/>
      <c r="Q302" s="282"/>
      <c r="R302" s="282"/>
      <c r="S302" s="3"/>
      <c r="T302" s="3"/>
      <c r="U302" s="3"/>
      <c r="V302" s="3"/>
      <c r="W302" s="3"/>
      <c r="X302" s="3"/>
      <c r="Y302" s="3"/>
      <c r="Z302" s="3"/>
    </row>
    <row r="303" spans="1:26">
      <c r="A303" s="3"/>
      <c r="B303" s="276" t="s">
        <v>500</v>
      </c>
      <c r="C303" s="11" t="s">
        <v>377</v>
      </c>
      <c r="D303" s="11" t="s">
        <v>501</v>
      </c>
      <c r="E303" s="3"/>
      <c r="F303" s="3"/>
      <c r="G303" s="3"/>
      <c r="H303" s="3"/>
      <c r="I303" s="3"/>
      <c r="J303" s="3"/>
      <c r="K303" s="282"/>
      <c r="L303" s="282"/>
      <c r="M303" s="282"/>
      <c r="N303" s="282"/>
      <c r="O303" s="282"/>
      <c r="P303" s="282"/>
      <c r="Q303" s="282"/>
      <c r="R303" s="282"/>
      <c r="S303" s="3"/>
      <c r="T303" s="3"/>
      <c r="U303" s="3"/>
      <c r="V303" s="3"/>
      <c r="W303" s="3"/>
      <c r="X303" s="3"/>
      <c r="Y303" s="3"/>
      <c r="Z303" s="3"/>
    </row>
    <row r="304" spans="1:26">
      <c r="A304" s="3"/>
      <c r="B304" s="3"/>
      <c r="C304" s="3"/>
      <c r="D304" s="11" t="s">
        <v>502</v>
      </c>
      <c r="E304" s="3"/>
      <c r="F304" s="3"/>
      <c r="G304" s="3"/>
      <c r="H304" s="3"/>
      <c r="I304" s="3"/>
      <c r="J304" s="3"/>
      <c r="K304" s="282"/>
      <c r="L304" s="282"/>
      <c r="M304" s="282"/>
      <c r="N304" s="282"/>
      <c r="O304" s="282"/>
      <c r="P304" s="282"/>
      <c r="Q304" s="282"/>
      <c r="R304" s="282"/>
      <c r="S304" s="3"/>
      <c r="T304" s="3"/>
      <c r="U304" s="3"/>
      <c r="V304" s="3"/>
      <c r="W304" s="3"/>
      <c r="X304" s="3"/>
      <c r="Y304" s="3"/>
      <c r="Z304" s="3"/>
    </row>
    <row r="305" spans="1:26">
      <c r="A305" s="3"/>
      <c r="B305" s="3"/>
      <c r="C305" s="3"/>
      <c r="D305" s="3"/>
      <c r="E305" s="3"/>
      <c r="F305" s="3"/>
      <c r="G305" s="3"/>
      <c r="H305" s="3"/>
      <c r="I305" s="3"/>
      <c r="J305" s="3"/>
      <c r="K305" s="282"/>
      <c r="L305" s="282"/>
      <c r="M305" s="282"/>
      <c r="N305" s="282"/>
      <c r="O305" s="282"/>
      <c r="P305" s="282"/>
      <c r="Q305" s="282"/>
      <c r="R305" s="282"/>
      <c r="S305" s="3"/>
      <c r="T305" s="3"/>
      <c r="U305" s="3"/>
      <c r="V305" s="3"/>
      <c r="W305" s="3"/>
      <c r="X305" s="3"/>
      <c r="Y305" s="3"/>
      <c r="Z305" s="3"/>
    </row>
    <row r="306" spans="1:26">
      <c r="A306" s="3"/>
      <c r="B306" s="3"/>
      <c r="C306" s="11" t="s">
        <v>459</v>
      </c>
      <c r="D306" s="11" t="s">
        <v>503</v>
      </c>
      <c r="E306" s="3"/>
      <c r="F306" s="3"/>
      <c r="G306" s="3"/>
      <c r="H306" s="3"/>
      <c r="I306" s="3"/>
      <c r="J306" s="3"/>
      <c r="K306" s="282"/>
      <c r="L306" s="282"/>
      <c r="M306" s="282"/>
      <c r="N306" s="282"/>
      <c r="O306" s="282"/>
      <c r="P306" s="282"/>
      <c r="Q306" s="282"/>
      <c r="R306" s="282"/>
      <c r="S306" s="3"/>
      <c r="T306" s="3"/>
      <c r="U306" s="3"/>
      <c r="V306" s="3"/>
      <c r="W306" s="3"/>
      <c r="X306" s="3"/>
      <c r="Y306" s="3"/>
      <c r="Z306" s="3"/>
    </row>
    <row r="307" spans="1:26">
      <c r="A307" s="3"/>
      <c r="B307" s="3"/>
      <c r="C307" s="3"/>
      <c r="D307" s="11" t="s">
        <v>504</v>
      </c>
      <c r="E307" s="3"/>
      <c r="F307" s="3"/>
      <c r="G307" s="3"/>
      <c r="H307" s="3"/>
      <c r="I307" s="3"/>
      <c r="J307" s="3"/>
      <c r="K307" s="282"/>
      <c r="L307" s="282"/>
      <c r="M307" s="282"/>
      <c r="N307" s="282"/>
      <c r="O307" s="282"/>
      <c r="P307" s="282"/>
      <c r="Q307" s="282"/>
      <c r="R307" s="282"/>
      <c r="S307" s="3"/>
      <c r="T307" s="3"/>
      <c r="U307" s="3"/>
      <c r="V307" s="3"/>
      <c r="W307" s="3"/>
      <c r="X307" s="3"/>
      <c r="Y307" s="3"/>
      <c r="Z307" s="3"/>
    </row>
    <row r="308" spans="1:26">
      <c r="A308" s="3"/>
      <c r="B308" s="3"/>
      <c r="C308" s="3"/>
      <c r="D308" s="3"/>
      <c r="E308" s="11" t="s">
        <v>505</v>
      </c>
      <c r="F308" s="3"/>
      <c r="G308" s="3"/>
      <c r="H308" s="3"/>
      <c r="I308" s="3"/>
      <c r="J308" s="3"/>
      <c r="K308" s="282"/>
      <c r="L308" s="282"/>
      <c r="M308" s="282"/>
      <c r="N308" s="282"/>
      <c r="O308" s="282"/>
      <c r="P308" s="282"/>
      <c r="Q308" s="282"/>
      <c r="R308" s="282"/>
      <c r="S308" s="3"/>
      <c r="T308" s="3"/>
      <c r="U308" s="3"/>
      <c r="V308" s="3"/>
      <c r="W308" s="3"/>
      <c r="X308" s="3"/>
      <c r="Y308" s="3"/>
      <c r="Z308" s="3"/>
    </row>
    <row r="309" spans="1:26">
      <c r="A309" s="3"/>
      <c r="B309" s="3"/>
      <c r="C309" s="3"/>
      <c r="D309" s="11" t="s">
        <v>506</v>
      </c>
      <c r="E309" s="3"/>
      <c r="F309" s="3"/>
      <c r="G309" s="304" t="s">
        <v>507</v>
      </c>
      <c r="H309" s="305"/>
      <c r="I309" s="311"/>
      <c r="J309" s="3"/>
      <c r="K309" s="282"/>
      <c r="L309" s="282"/>
      <c r="M309" s="282"/>
      <c r="N309" s="282"/>
      <c r="O309" s="282"/>
      <c r="P309" s="282"/>
      <c r="Q309" s="282"/>
      <c r="R309" s="282"/>
      <c r="S309" s="3"/>
      <c r="T309" s="3"/>
      <c r="U309" s="3"/>
      <c r="V309" s="3"/>
      <c r="W309" s="3"/>
      <c r="X309" s="3"/>
      <c r="Y309" s="3"/>
      <c r="Z309" s="3"/>
    </row>
    <row r="310" spans="1:26">
      <c r="A310" s="3"/>
      <c r="B310" s="3"/>
      <c r="C310" s="3"/>
      <c r="D310" s="3"/>
      <c r="E310" s="3"/>
      <c r="F310" s="3"/>
      <c r="G310" s="306" t="s">
        <v>508</v>
      </c>
      <c r="H310" s="3"/>
      <c r="I310" s="312"/>
      <c r="J310" s="3"/>
      <c r="K310" s="282"/>
      <c r="L310" s="282"/>
      <c r="M310" s="282"/>
      <c r="N310" s="282"/>
      <c r="O310" s="282"/>
      <c r="P310" s="282"/>
      <c r="Q310" s="282"/>
      <c r="R310" s="282"/>
      <c r="S310" s="3"/>
      <c r="T310" s="3"/>
      <c r="U310" s="3"/>
      <c r="V310" s="3"/>
      <c r="W310" s="3"/>
      <c r="X310" s="3"/>
      <c r="Y310" s="3"/>
      <c r="Z310" s="3"/>
    </row>
    <row r="311" spans="1:26">
      <c r="A311" s="3"/>
      <c r="B311" s="3"/>
      <c r="C311" s="3"/>
      <c r="D311" s="307" t="s">
        <v>509</v>
      </c>
      <c r="E311" s="3"/>
      <c r="F311" s="3"/>
      <c r="G311" s="308" t="s">
        <v>510</v>
      </c>
      <c r="H311" s="309"/>
      <c r="I311" s="313"/>
      <c r="J311" s="3"/>
      <c r="K311" s="282"/>
      <c r="L311" s="282"/>
      <c r="M311" s="282"/>
      <c r="N311" s="282"/>
      <c r="O311" s="282"/>
      <c r="P311" s="282"/>
      <c r="Q311" s="282"/>
      <c r="R311" s="282"/>
      <c r="S311" s="3"/>
      <c r="T311" s="3"/>
      <c r="U311" s="3"/>
      <c r="V311" s="3"/>
      <c r="W311" s="3"/>
      <c r="X311" s="3"/>
      <c r="Y311" s="3"/>
      <c r="Z311" s="3"/>
    </row>
    <row r="312" spans="1:26">
      <c r="A312" s="3"/>
      <c r="B312" s="3"/>
      <c r="C312" s="3"/>
      <c r="D312" s="11" t="s">
        <v>511</v>
      </c>
      <c r="E312" s="3"/>
      <c r="F312" s="3"/>
      <c r="G312" s="3"/>
      <c r="H312" s="3"/>
      <c r="I312" s="3"/>
      <c r="J312" s="3"/>
      <c r="K312" s="282"/>
      <c r="L312" s="282"/>
      <c r="M312" s="282"/>
      <c r="N312" s="282"/>
      <c r="O312" s="282"/>
      <c r="P312" s="282"/>
      <c r="Q312" s="282"/>
      <c r="R312" s="282"/>
      <c r="S312" s="3"/>
      <c r="T312" s="3"/>
      <c r="U312" s="3"/>
      <c r="V312" s="3"/>
      <c r="W312" s="3"/>
      <c r="X312" s="3"/>
      <c r="Y312" s="3"/>
      <c r="Z312" s="3"/>
    </row>
    <row r="313" spans="1:26">
      <c r="A313" s="3"/>
      <c r="B313" s="3"/>
      <c r="C313" s="3"/>
      <c r="D313" s="11" t="s">
        <v>512</v>
      </c>
      <c r="E313" s="3"/>
      <c r="F313" s="3"/>
      <c r="G313" s="3"/>
      <c r="H313" s="3"/>
      <c r="I313" s="3"/>
      <c r="J313" s="3"/>
      <c r="K313" s="282"/>
      <c r="L313" s="282"/>
      <c r="M313" s="282"/>
      <c r="N313" s="282"/>
      <c r="O313" s="282"/>
      <c r="P313" s="282"/>
      <c r="Q313" s="282"/>
      <c r="R313" s="282"/>
      <c r="S313" s="3"/>
      <c r="T313" s="3"/>
      <c r="U313" s="3"/>
      <c r="V313" s="3"/>
      <c r="W313" s="3"/>
      <c r="X313" s="3"/>
      <c r="Y313" s="3"/>
      <c r="Z313" s="3"/>
    </row>
    <row r="314" spans="1:26">
      <c r="A314" s="3"/>
      <c r="B314" s="3"/>
      <c r="C314" s="3"/>
      <c r="D314" s="3"/>
      <c r="E314" s="11" t="s">
        <v>513</v>
      </c>
      <c r="F314" s="3"/>
      <c r="G314" s="3"/>
      <c r="H314" s="3"/>
      <c r="I314" s="3"/>
      <c r="J314" s="3"/>
      <c r="K314" s="282"/>
      <c r="L314" s="282"/>
      <c r="M314" s="282"/>
      <c r="N314" s="282"/>
      <c r="O314" s="282"/>
      <c r="P314" s="282"/>
      <c r="Q314" s="282"/>
      <c r="R314" s="282"/>
      <c r="S314" s="3"/>
      <c r="T314" s="3"/>
      <c r="U314" s="3"/>
      <c r="V314" s="3"/>
      <c r="W314" s="3"/>
      <c r="X314" s="3"/>
      <c r="Y314" s="3"/>
      <c r="Z314" s="3"/>
    </row>
    <row r="315" spans="1:26">
      <c r="A315" s="3"/>
      <c r="B315" s="3"/>
      <c r="C315" s="3"/>
      <c r="D315" s="3"/>
      <c r="E315" s="11" t="s">
        <v>514</v>
      </c>
      <c r="F315" s="3"/>
      <c r="G315" s="3"/>
      <c r="H315" s="3"/>
      <c r="I315" s="3"/>
      <c r="J315" s="3"/>
      <c r="K315" s="282"/>
      <c r="L315" s="282"/>
      <c r="M315" s="282"/>
      <c r="N315" s="282"/>
      <c r="O315" s="282"/>
      <c r="P315" s="282"/>
      <c r="Q315" s="282"/>
      <c r="R315" s="282"/>
      <c r="S315" s="3"/>
      <c r="T315" s="3"/>
      <c r="U315" s="3"/>
      <c r="V315" s="3"/>
      <c r="W315" s="3"/>
      <c r="X315" s="3"/>
      <c r="Y315" s="3"/>
      <c r="Z315" s="3"/>
    </row>
    <row r="316" spans="1:26">
      <c r="A316" s="3"/>
      <c r="B316" s="3"/>
      <c r="C316" s="3"/>
      <c r="D316" s="11" t="s">
        <v>515</v>
      </c>
      <c r="E316" s="3"/>
      <c r="F316" s="3"/>
      <c r="G316" s="3"/>
      <c r="H316" s="3"/>
      <c r="I316" s="3"/>
      <c r="J316" s="3"/>
      <c r="K316" s="282"/>
      <c r="L316" s="282"/>
      <c r="M316" s="282"/>
      <c r="N316" s="282"/>
      <c r="O316" s="282"/>
      <c r="P316" s="282"/>
      <c r="Q316" s="282"/>
      <c r="R316" s="282"/>
      <c r="S316" s="3"/>
      <c r="T316" s="3"/>
      <c r="U316" s="3"/>
      <c r="V316" s="3"/>
      <c r="W316" s="3"/>
      <c r="X316" s="3"/>
      <c r="Y316" s="3"/>
      <c r="Z316" s="3"/>
    </row>
    <row r="317" spans="1:26">
      <c r="A317" s="3"/>
      <c r="B317" s="3"/>
      <c r="C317" s="3"/>
      <c r="D317" s="11" t="s">
        <v>516</v>
      </c>
      <c r="E317" s="3"/>
      <c r="F317" s="3"/>
      <c r="G317" s="3"/>
      <c r="H317" s="3"/>
      <c r="I317" s="3"/>
      <c r="J317" s="3"/>
      <c r="K317" s="282"/>
      <c r="L317" s="282"/>
      <c r="M317" s="282"/>
      <c r="N317" s="282"/>
      <c r="O317" s="282"/>
      <c r="P317" s="282"/>
      <c r="Q317" s="282"/>
      <c r="R317" s="282"/>
      <c r="S317" s="3"/>
      <c r="T317" s="3"/>
      <c r="U317" s="3"/>
      <c r="V317" s="3"/>
      <c r="W317" s="3"/>
      <c r="X317" s="3"/>
      <c r="Y317" s="3"/>
      <c r="Z317" s="3"/>
    </row>
    <row r="318" spans="1:26">
      <c r="A318" s="3"/>
      <c r="B318" s="3"/>
      <c r="C318" s="3"/>
      <c r="D318" s="3"/>
      <c r="E318" s="310" t="s">
        <v>517</v>
      </c>
      <c r="F318" s="3"/>
      <c r="G318" s="3"/>
      <c r="H318" s="3"/>
      <c r="I318" s="3"/>
      <c r="J318" s="3"/>
      <c r="K318" s="282"/>
      <c r="L318" s="282"/>
      <c r="M318" s="282"/>
      <c r="N318" s="282"/>
      <c r="O318" s="282"/>
      <c r="P318" s="282"/>
      <c r="Q318" s="282"/>
      <c r="R318" s="282"/>
      <c r="S318" s="3"/>
      <c r="T318" s="3"/>
      <c r="U318" s="3"/>
      <c r="V318" s="3"/>
      <c r="W318" s="3"/>
      <c r="X318" s="3"/>
      <c r="Y318" s="3"/>
      <c r="Z318" s="3"/>
    </row>
    <row r="319" spans="1:26">
      <c r="A319" s="3"/>
      <c r="B319" s="3"/>
      <c r="C319" s="3"/>
      <c r="D319" s="3"/>
      <c r="E319" s="11" t="s">
        <v>518</v>
      </c>
      <c r="F319" s="3"/>
      <c r="G319" s="3"/>
      <c r="H319" s="3"/>
      <c r="I319" s="3"/>
      <c r="J319" s="3"/>
      <c r="K319" s="282"/>
      <c r="L319" s="282"/>
      <c r="M319" s="282"/>
      <c r="N319" s="282"/>
      <c r="O319" s="282"/>
      <c r="P319" s="282"/>
      <c r="Q319" s="282"/>
      <c r="R319" s="282"/>
      <c r="S319" s="3"/>
      <c r="T319" s="3"/>
      <c r="U319" s="3"/>
      <c r="V319" s="3"/>
      <c r="W319" s="3"/>
      <c r="X319" s="3"/>
      <c r="Y319" s="3"/>
      <c r="Z319" s="3"/>
    </row>
    <row r="320" spans="1:26">
      <c r="A320" s="3"/>
      <c r="B320" s="3"/>
      <c r="C320" s="3"/>
      <c r="D320" s="3"/>
      <c r="E320" s="11" t="s">
        <v>519</v>
      </c>
      <c r="F320" s="3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</row>
    <row r="321" spans="1:26">
      <c r="A321" s="3"/>
      <c r="B321" s="3"/>
      <c r="C321" s="3"/>
      <c r="D321" s="3"/>
      <c r="E321" s="11" t="s">
        <v>520</v>
      </c>
      <c r="F321" s="3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</row>
    <row r="322" spans="1:26">
      <c r="A322" s="3"/>
      <c r="B322" s="3"/>
      <c r="C322" s="3"/>
      <c r="D322" s="3"/>
      <c r="E322" s="11" t="s">
        <v>521</v>
      </c>
      <c r="F322" s="3"/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</row>
    <row r="323" spans="1:26">
      <c r="A323" s="3"/>
      <c r="B323" s="3"/>
      <c r="C323" s="3"/>
      <c r="D323" s="3"/>
      <c r="E323" s="11" t="s">
        <v>522</v>
      </c>
      <c r="F323" s="3"/>
      <c r="G323" s="3"/>
      <c r="H323" s="3"/>
      <c r="I323" s="11" t="s">
        <v>523</v>
      </c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</row>
    <row r="324" spans="1:26">
      <c r="A324" s="3"/>
      <c r="B324" s="3"/>
      <c r="C324" s="3"/>
      <c r="D324" s="3"/>
      <c r="E324" s="3"/>
      <c r="F324" s="11" t="s">
        <v>524</v>
      </c>
      <c r="G324" s="3"/>
      <c r="H324" s="3"/>
      <c r="I324" s="11" t="s">
        <v>525</v>
      </c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</row>
    <row r="325" spans="1:26">
      <c r="A325" s="3"/>
      <c r="B325" s="3"/>
      <c r="C325" s="3"/>
      <c r="D325" s="3"/>
      <c r="E325" s="3"/>
      <c r="F325" s="11" t="s">
        <v>526</v>
      </c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</row>
    <row r="326" spans="1:26">
      <c r="A326" s="3"/>
      <c r="B326" s="3"/>
      <c r="C326" s="3"/>
      <c r="D326" s="3"/>
      <c r="E326" s="3"/>
      <c r="F326" s="11" t="s">
        <v>527</v>
      </c>
      <c r="G326" s="3"/>
      <c r="H326" s="3"/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</row>
    <row r="327" spans="1:26">
      <c r="A327" s="3"/>
      <c r="B327" s="3"/>
      <c r="C327" s="3"/>
      <c r="D327" s="3"/>
      <c r="E327" s="11" t="s">
        <v>528</v>
      </c>
      <c r="F327" s="3"/>
      <c r="G327" s="3"/>
      <c r="H327" s="3"/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</row>
    <row r="328" spans="1:26">
      <c r="A328" s="3"/>
      <c r="B328" s="3"/>
      <c r="C328" s="3"/>
      <c r="D328" s="3"/>
      <c r="E328" s="3"/>
      <c r="F328" s="11" t="s">
        <v>529</v>
      </c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</row>
    <row r="329" spans="1:26">
      <c r="A329" s="3"/>
      <c r="B329" s="3"/>
      <c r="C329" s="3"/>
      <c r="D329" s="3"/>
      <c r="E329" s="3"/>
      <c r="F329" s="11" t="s">
        <v>530</v>
      </c>
      <c r="G329" s="3"/>
      <c r="H329" s="3"/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</row>
    <row r="330" spans="1:26">
      <c r="A330" s="3"/>
      <c r="B330" s="3"/>
      <c r="C330" s="3"/>
      <c r="D330" s="3"/>
      <c r="E330" s="3"/>
      <c r="F330" s="11" t="s">
        <v>531</v>
      </c>
      <c r="G330" s="3"/>
      <c r="H330" s="3"/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</row>
    <row r="331" spans="1:26">
      <c r="A331" s="3"/>
      <c r="B331" s="3"/>
      <c r="C331" s="3"/>
      <c r="D331" s="3"/>
      <c r="E331" s="3"/>
      <c r="F331" s="11" t="s">
        <v>532</v>
      </c>
      <c r="G331" s="3"/>
      <c r="H331" s="3"/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</row>
    <row r="332" spans="1:26">
      <c r="A332" s="3"/>
      <c r="B332" s="3"/>
      <c r="C332" s="3"/>
      <c r="D332" s="3"/>
      <c r="E332" s="3"/>
      <c r="F332" s="11" t="s">
        <v>533</v>
      </c>
      <c r="G332" s="3"/>
      <c r="H332" s="3"/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</row>
    <row r="333" spans="1:26">
      <c r="A333" s="3"/>
      <c r="B333" s="3"/>
      <c r="C333" s="3"/>
      <c r="D333" s="3"/>
      <c r="E333" s="3"/>
      <c r="F333" s="11" t="s">
        <v>534</v>
      </c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</row>
    <row r="334" spans="1:26">
      <c r="A334" s="3"/>
      <c r="B334" s="3"/>
      <c r="C334" s="3"/>
      <c r="D334" s="3"/>
      <c r="E334" s="3"/>
      <c r="F334" s="11" t="s">
        <v>535</v>
      </c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</row>
    <row r="335" spans="1:26">
      <c r="A335" s="3"/>
      <c r="B335" s="3"/>
      <c r="C335" s="3"/>
      <c r="D335" s="3"/>
      <c r="E335" s="11" t="s">
        <v>536</v>
      </c>
      <c r="F335" s="3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</row>
    <row r="336" spans="1:26">
      <c r="A336" s="3"/>
      <c r="B336" s="3"/>
      <c r="C336" s="3"/>
      <c r="D336" s="3"/>
      <c r="E336" s="3"/>
      <c r="F336" s="3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</row>
    <row r="337" spans="1:26">
      <c r="A337" s="3"/>
      <c r="B337" s="3"/>
      <c r="C337" s="3"/>
      <c r="D337" s="3"/>
      <c r="E337" s="3"/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</row>
    <row r="338" spans="1:26">
      <c r="A338" s="3"/>
      <c r="B338" s="3"/>
      <c r="C338" s="24"/>
      <c r="D338" s="3"/>
      <c r="E338" s="3"/>
      <c r="F338" s="3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</row>
    <row r="339" spans="1:26">
      <c r="A339" s="3"/>
      <c r="B339" s="3"/>
      <c r="C339" s="3"/>
      <c r="D339" s="3"/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</row>
    <row r="340" spans="1:26">
      <c r="A340" s="3"/>
      <c r="B340" s="3"/>
      <c r="C340" s="3"/>
      <c r="D340" s="3"/>
      <c r="E340" s="3"/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</row>
    <row r="341" spans="1:26">
      <c r="A341" s="3"/>
      <c r="B341" s="3"/>
      <c r="C341" s="3"/>
      <c r="D341" s="3"/>
      <c r="E341" s="3"/>
      <c r="F341" s="3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</row>
    <row r="342" spans="1:26">
      <c r="A342" s="3"/>
      <c r="B342" s="303" t="s">
        <v>537</v>
      </c>
      <c r="C342" s="11" t="s">
        <v>538</v>
      </c>
      <c r="D342" s="11" t="s">
        <v>539</v>
      </c>
      <c r="E342" s="3"/>
      <c r="F342" s="3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</row>
    <row r="343" spans="1:26">
      <c r="A343" s="3"/>
      <c r="B343" s="3"/>
      <c r="C343" s="3"/>
      <c r="D343" s="11" t="s">
        <v>540</v>
      </c>
      <c r="E343" s="3"/>
      <c r="F343" s="3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</row>
    <row r="344" spans="1:26">
      <c r="A344" s="3"/>
      <c r="B344" s="3"/>
      <c r="C344" s="3"/>
      <c r="D344" s="3"/>
      <c r="E344" s="3"/>
      <c r="F344" s="3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</row>
    <row r="345" spans="1:26">
      <c r="A345" s="3"/>
      <c r="B345" s="3"/>
      <c r="C345" s="11" t="s">
        <v>541</v>
      </c>
      <c r="D345" s="11" t="s">
        <v>542</v>
      </c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</row>
    <row r="346" spans="1:26">
      <c r="A346" s="3"/>
      <c r="B346" s="3"/>
      <c r="C346" s="3"/>
      <c r="D346" s="11" t="s">
        <v>543</v>
      </c>
      <c r="E346" s="3"/>
      <c r="F346" s="3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</row>
    <row r="347" spans="1:26">
      <c r="A347" s="3"/>
      <c r="B347" s="3"/>
      <c r="C347" s="3"/>
      <c r="D347" s="3"/>
      <c r="E347" s="3"/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</row>
    <row r="348" spans="1:26">
      <c r="A348" s="3"/>
      <c r="B348" s="3"/>
      <c r="C348" s="3"/>
      <c r="D348" s="11" t="s">
        <v>544</v>
      </c>
      <c r="E348" s="3"/>
      <c r="F348" s="3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</row>
    <row r="349" spans="1:26">
      <c r="A349" s="3"/>
      <c r="B349" s="3"/>
      <c r="C349" s="3"/>
      <c r="D349" s="11" t="s">
        <v>545</v>
      </c>
      <c r="E349" s="3"/>
      <c r="F349" s="3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</row>
    <row r="350" spans="1:26">
      <c r="A350" s="3"/>
      <c r="B350" s="3"/>
      <c r="C350" s="3"/>
      <c r="D350" s="3"/>
      <c r="E350" s="11" t="s">
        <v>546</v>
      </c>
      <c r="F350" s="3"/>
      <c r="G350" s="3"/>
      <c r="H350" s="3"/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</row>
    <row r="351" spans="1:26">
      <c r="A351" s="3"/>
      <c r="B351" s="3"/>
      <c r="C351" s="3"/>
      <c r="D351" s="3"/>
      <c r="E351" s="11" t="s">
        <v>547</v>
      </c>
      <c r="F351" s="3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</row>
    <row r="352" spans="1:26">
      <c r="A352" s="3"/>
      <c r="B352" s="3"/>
      <c r="C352" s="3"/>
      <c r="D352" s="11" t="s">
        <v>548</v>
      </c>
      <c r="E352" s="3"/>
      <c r="F352" s="3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</row>
    <row r="353" spans="1:26">
      <c r="A353" s="3"/>
      <c r="B353" s="3"/>
      <c r="C353" s="3"/>
      <c r="D353" s="3"/>
      <c r="E353" s="11" t="s">
        <v>549</v>
      </c>
      <c r="F353" s="3"/>
      <c r="G353" s="3"/>
      <c r="H353" s="3"/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</row>
    <row r="354" spans="1:26">
      <c r="A354" s="3"/>
      <c r="B354" s="3"/>
      <c r="C354" s="3"/>
      <c r="D354" s="11" t="s">
        <v>550</v>
      </c>
      <c r="E354" s="3"/>
      <c r="F354" s="3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</row>
    <row r="355" spans="1:26">
      <c r="A355" s="3"/>
      <c r="B355" s="3"/>
      <c r="C355" s="3"/>
      <c r="D355" s="3"/>
      <c r="E355" s="11" t="s">
        <v>551</v>
      </c>
      <c r="F355" s="3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</row>
    <row r="356" spans="1:26">
      <c r="A356" s="3"/>
      <c r="B356" s="3"/>
      <c r="C356" s="3"/>
      <c r="D356" s="3"/>
      <c r="E356" s="3"/>
      <c r="F356" s="3"/>
      <c r="G356" s="3"/>
      <c r="H356" s="3"/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</row>
    <row r="357" spans="1:26">
      <c r="A357" s="3"/>
      <c r="B357" s="3"/>
      <c r="C357" s="11" t="s">
        <v>552</v>
      </c>
      <c r="D357" s="11" t="s">
        <v>553</v>
      </c>
      <c r="E357" s="11" t="s">
        <v>554</v>
      </c>
      <c r="F357" s="11" t="s">
        <v>555</v>
      </c>
      <c r="G357" s="11" t="s">
        <v>556</v>
      </c>
      <c r="H357" s="3"/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</row>
    <row r="358" spans="1:26">
      <c r="A358" s="3"/>
      <c r="B358" s="3"/>
      <c r="C358" s="3"/>
      <c r="D358" s="3"/>
      <c r="E358" s="11">
        <v>1</v>
      </c>
      <c r="F358" s="3"/>
      <c r="G358" s="3"/>
      <c r="H358" s="3"/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</row>
    <row r="359" spans="1:26">
      <c r="A359" s="3"/>
      <c r="B359" s="3"/>
      <c r="C359" s="3"/>
      <c r="D359" s="3"/>
      <c r="E359" s="11">
        <v>2</v>
      </c>
      <c r="F359" s="3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</row>
    <row r="360" spans="1:26">
      <c r="A360" s="3"/>
      <c r="B360" s="3"/>
      <c r="C360" s="3"/>
      <c r="D360" s="3"/>
      <c r="E360" s="11">
        <v>3</v>
      </c>
      <c r="F360" s="3"/>
      <c r="G360" s="3"/>
      <c r="H360" s="3"/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</row>
    <row r="361" spans="1:26">
      <c r="A361" s="3"/>
      <c r="B361" s="3"/>
      <c r="C361" s="3"/>
      <c r="D361" s="3"/>
      <c r="E361" s="3"/>
      <c r="F361" s="3"/>
      <c r="G361" s="3"/>
      <c r="H361" s="3"/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</row>
    <row r="362" spans="1:26">
      <c r="A362" s="3"/>
      <c r="B362" s="3"/>
      <c r="C362" s="11" t="s">
        <v>557</v>
      </c>
      <c r="D362" s="11" t="s">
        <v>558</v>
      </c>
      <c r="E362" s="11" t="s">
        <v>559</v>
      </c>
      <c r="F362" s="11" t="s">
        <v>560</v>
      </c>
      <c r="G362" s="11" t="s">
        <v>561</v>
      </c>
      <c r="H362" s="3"/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</row>
    <row r="363" spans="1:26">
      <c r="A363" s="3"/>
      <c r="B363" s="3"/>
      <c r="C363" s="3"/>
      <c r="D363" s="3"/>
      <c r="E363" s="10" t="s">
        <v>562</v>
      </c>
      <c r="F363" s="10" t="s">
        <v>563</v>
      </c>
      <c r="G363" s="10" t="s">
        <v>564</v>
      </c>
      <c r="H363" s="3"/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</row>
    <row r="364" spans="1:26">
      <c r="A364" s="3"/>
      <c r="B364" s="3"/>
      <c r="C364" s="3"/>
      <c r="D364" s="3"/>
      <c r="E364" s="3"/>
      <c r="F364" s="3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</row>
    <row r="365" spans="1:26">
      <c r="A365" s="3"/>
      <c r="B365" s="3"/>
      <c r="C365" s="3"/>
      <c r="D365" s="3"/>
      <c r="E365" s="3"/>
      <c r="F365" s="3"/>
      <c r="G365" s="3"/>
      <c r="H365" s="3"/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</row>
    <row r="366" spans="1:26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</row>
    <row r="367" spans="1:26">
      <c r="A367" s="3"/>
      <c r="B367" s="3"/>
      <c r="C367" s="3"/>
      <c r="D367" s="3"/>
      <c r="E367" s="3"/>
      <c r="F367" s="3"/>
      <c r="G367" s="3"/>
      <c r="H367" s="3"/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</row>
    <row r="368" spans="1:26">
      <c r="A368" s="3"/>
      <c r="B368" s="3"/>
      <c r="C368" s="3"/>
      <c r="D368" s="3"/>
      <c r="E368" s="3"/>
      <c r="F368" s="3"/>
      <c r="G368" s="3"/>
      <c r="H368" s="3"/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</row>
    <row r="369" spans="1:26">
      <c r="A369" s="3"/>
      <c r="B369" s="3"/>
      <c r="C369" s="3"/>
      <c r="D369" s="3"/>
      <c r="E369" s="3"/>
      <c r="F369" s="3"/>
      <c r="G369" s="3"/>
      <c r="H369" s="3"/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</row>
    <row r="370" spans="1:26">
      <c r="A370" s="3"/>
      <c r="B370" s="3"/>
      <c r="C370" s="3"/>
      <c r="D370" s="3"/>
      <c r="E370" s="3"/>
      <c r="F370" s="3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</row>
    <row r="371" spans="1:26">
      <c r="A371" s="3"/>
      <c r="B371" s="3"/>
      <c r="C371" s="3"/>
      <c r="D371" s="3"/>
      <c r="E371" s="3"/>
      <c r="F371" s="3"/>
      <c r="G371" s="3"/>
      <c r="H371" s="3"/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</row>
    <row r="372" spans="1:26">
      <c r="A372" s="3"/>
      <c r="B372" s="3"/>
      <c r="C372" s="3"/>
      <c r="D372" s="3"/>
      <c r="E372" s="3"/>
      <c r="F372" s="3"/>
      <c r="G372" s="3"/>
      <c r="H372" s="3"/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</row>
    <row r="373" spans="1:26">
      <c r="A373" s="3"/>
      <c r="B373" s="3"/>
      <c r="C373" s="3"/>
      <c r="D373" s="3"/>
      <c r="E373" s="3"/>
      <c r="F373" s="3"/>
      <c r="G373" s="3"/>
      <c r="H373" s="3"/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</row>
    <row r="374" ht="24" spans="1:26">
      <c r="A374" s="3"/>
      <c r="B374" s="3"/>
      <c r="C374" s="3"/>
      <c r="D374" s="23" t="s">
        <v>565</v>
      </c>
      <c r="E374" s="112">
        <v>10</v>
      </c>
      <c r="F374" s="112">
        <v>20</v>
      </c>
      <c r="G374" s="112">
        <v>50</v>
      </c>
      <c r="H374" s="112">
        <v>120</v>
      </c>
      <c r="I374" s="112">
        <v>300</v>
      </c>
      <c r="J374" s="11" t="s">
        <v>566</v>
      </c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</row>
    <row r="375" spans="1:26">
      <c r="A375" s="3"/>
      <c r="B375" s="3"/>
      <c r="C375" s="3"/>
      <c r="D375" s="11" t="s">
        <v>567</v>
      </c>
      <c r="E375" s="112" t="s">
        <v>568</v>
      </c>
      <c r="F375" s="112" t="s">
        <v>568</v>
      </c>
      <c r="G375" s="112" t="s">
        <v>568</v>
      </c>
      <c r="H375" s="112" t="s">
        <v>568</v>
      </c>
      <c r="I375" s="112" t="s">
        <v>568</v>
      </c>
      <c r="J375" s="11" t="s">
        <v>566</v>
      </c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</row>
    <row r="376" spans="1:26">
      <c r="A376" s="3"/>
      <c r="B376" s="3"/>
      <c r="C376" s="3"/>
      <c r="D376" s="11" t="s">
        <v>569</v>
      </c>
      <c r="E376" s="112" t="s">
        <v>570</v>
      </c>
      <c r="F376" s="112" t="s">
        <v>571</v>
      </c>
      <c r="G376" s="112" t="s">
        <v>572</v>
      </c>
      <c r="H376" s="112" t="s">
        <v>573</v>
      </c>
      <c r="I376" s="112" t="s">
        <v>574</v>
      </c>
      <c r="J376" s="11" t="s">
        <v>566</v>
      </c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</row>
    <row r="377" spans="1:26">
      <c r="A377" s="3"/>
      <c r="B377" s="3"/>
      <c r="C377" s="3"/>
      <c r="D377" s="3"/>
      <c r="E377" s="3"/>
      <c r="F377" s="3"/>
      <c r="G377" s="3"/>
      <c r="H377" s="3"/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</row>
    <row r="378" spans="1:26">
      <c r="A378" s="3"/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</row>
    <row r="379" spans="1:26">
      <c r="A379" s="3"/>
      <c r="B379" s="303" t="s">
        <v>575</v>
      </c>
      <c r="C379" s="3"/>
      <c r="D379" s="11" t="s">
        <v>576</v>
      </c>
      <c r="E379" s="11" t="s">
        <v>577</v>
      </c>
      <c r="F379" s="3"/>
      <c r="G379" s="3"/>
      <c r="H379" s="3"/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</row>
    <row r="380" spans="1:26">
      <c r="A380" s="3"/>
      <c r="B380" s="3"/>
      <c r="C380" s="3"/>
      <c r="D380" s="3"/>
      <c r="E380" s="3"/>
      <c r="F380" s="11" t="s">
        <v>578</v>
      </c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</row>
    <row r="381" spans="1:26">
      <c r="A381" s="3"/>
      <c r="B381" s="3"/>
      <c r="C381" s="3"/>
      <c r="D381" s="3"/>
      <c r="E381" s="3"/>
      <c r="F381" s="11" t="s">
        <v>579</v>
      </c>
      <c r="G381" s="3"/>
      <c r="H381" s="3"/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</row>
    <row r="382" spans="1:26">
      <c r="A382" s="3"/>
      <c r="B382" s="3"/>
      <c r="C382" s="3"/>
      <c r="D382" s="3"/>
      <c r="E382" s="11" t="s">
        <v>580</v>
      </c>
      <c r="F382" s="3"/>
      <c r="G382" s="3"/>
      <c r="H382" s="3"/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</row>
    <row r="383" spans="1:26">
      <c r="A383" s="3"/>
      <c r="B383" s="3"/>
      <c r="C383" s="3"/>
      <c r="D383" s="3"/>
      <c r="E383" s="3"/>
      <c r="F383" s="11" t="s">
        <v>581</v>
      </c>
      <c r="G383" s="3"/>
      <c r="H383" s="3"/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</row>
    <row r="384" spans="1:26">
      <c r="A384" s="3"/>
      <c r="B384" s="3"/>
      <c r="C384" s="3"/>
      <c r="D384" s="3"/>
      <c r="E384" s="11" t="s">
        <v>582</v>
      </c>
      <c r="F384" s="3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</row>
    <row r="385" spans="1:26">
      <c r="A385" s="3"/>
      <c r="B385" s="3"/>
      <c r="C385" s="3"/>
      <c r="D385" s="3"/>
      <c r="E385" s="3"/>
      <c r="F385" s="3"/>
      <c r="G385" s="3"/>
      <c r="H385" s="3"/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</row>
    <row r="386" spans="1:26">
      <c r="A386" s="3"/>
      <c r="B386" s="3"/>
      <c r="C386" s="3"/>
      <c r="D386" s="11" t="s">
        <v>583</v>
      </c>
      <c r="E386" s="11" t="s">
        <v>584</v>
      </c>
      <c r="F386" s="3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</row>
    <row r="387" spans="1:26">
      <c r="A387" s="3"/>
      <c r="B387" s="3"/>
      <c r="C387" s="3"/>
      <c r="D387" s="3"/>
      <c r="E387" s="3"/>
      <c r="F387" s="3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</row>
    <row r="388" spans="1:26">
      <c r="A388" s="3"/>
      <c r="B388" s="3"/>
      <c r="C388" s="3"/>
      <c r="D388" s="3"/>
      <c r="E388" s="3"/>
      <c r="F388" s="3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</row>
    <row r="389" spans="1:26">
      <c r="A389" s="3"/>
      <c r="B389" s="3"/>
      <c r="C389" s="3"/>
      <c r="D389" s="3"/>
      <c r="E389" s="3"/>
      <c r="F389" s="3"/>
      <c r="G389" s="3"/>
      <c r="H389" s="3"/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</row>
    <row r="390" spans="1:26">
      <c r="A390" s="3"/>
      <c r="B390" s="3"/>
      <c r="C390" s="3"/>
      <c r="D390" s="3"/>
      <c r="E390" s="3"/>
      <c r="F390" s="3"/>
      <c r="G390" s="3"/>
      <c r="H390" s="3"/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</row>
    <row r="391" spans="1:26">
      <c r="A391" s="3"/>
      <c r="B391" s="303" t="s">
        <v>585</v>
      </c>
      <c r="C391" s="11" t="s">
        <v>586</v>
      </c>
      <c r="D391" s="11" t="s">
        <v>587</v>
      </c>
      <c r="E391" s="3"/>
      <c r="F391" s="3"/>
      <c r="G391" s="3"/>
      <c r="H391" s="3"/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</row>
    <row r="392" spans="1:26">
      <c r="A392" s="3"/>
      <c r="B392" s="282" t="str">
        <f>_xlfn.DISPIMG("ID_EE02D0E3C04C4034BFBBDABDBCE6E91F",1)</f>
        <v>=DISPIMG("ID_EE02D0E3C04C4034BFBBDABDBCE6E91F",1)</v>
      </c>
      <c r="C392" s="3"/>
      <c r="D392" s="11" t="s">
        <v>588</v>
      </c>
      <c r="E392" s="3"/>
      <c r="F392" s="3"/>
      <c r="G392" s="3"/>
      <c r="H392" s="3"/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</row>
    <row r="393" spans="1:26">
      <c r="A393" s="3"/>
      <c r="B393" s="282"/>
      <c r="C393" s="3"/>
      <c r="D393" s="11" t="s">
        <v>589</v>
      </c>
      <c r="E393" s="3"/>
      <c r="F393" s="3"/>
      <c r="G393" s="3"/>
      <c r="H393" s="3"/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</row>
    <row r="394" spans="1:26">
      <c r="A394" s="3"/>
      <c r="B394" s="282"/>
      <c r="C394" s="3"/>
      <c r="D394" s="3"/>
      <c r="E394" s="3"/>
      <c r="F394" s="3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</row>
    <row r="395" spans="1:26">
      <c r="A395" s="3"/>
      <c r="B395" s="282"/>
      <c r="C395" s="3"/>
      <c r="D395" s="11" t="s">
        <v>586</v>
      </c>
      <c r="E395" s="3"/>
      <c r="F395" s="3"/>
      <c r="G395" s="3"/>
      <c r="H395" s="3"/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</row>
    <row r="396" spans="1:26">
      <c r="A396" s="3"/>
      <c r="B396" s="282"/>
      <c r="C396" s="3"/>
      <c r="D396" s="11" t="s">
        <v>590</v>
      </c>
      <c r="E396" s="11" t="s">
        <v>591</v>
      </c>
      <c r="F396" s="3"/>
      <c r="G396" s="3"/>
      <c r="H396" s="3"/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</row>
    <row r="397" spans="1:26">
      <c r="A397" s="3"/>
      <c r="B397" s="282"/>
      <c r="C397" s="3"/>
      <c r="D397" s="3"/>
      <c r="E397" s="11" t="s">
        <v>592</v>
      </c>
      <c r="F397" s="3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</row>
    <row r="398" spans="1:26">
      <c r="A398" s="3"/>
      <c r="B398" s="282"/>
      <c r="C398" s="3"/>
      <c r="D398" s="3"/>
      <c r="E398" s="3"/>
      <c r="F398" s="3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</row>
    <row r="399" spans="1:26">
      <c r="A399" s="3"/>
      <c r="B399" s="282"/>
      <c r="C399" s="11" t="s">
        <v>593</v>
      </c>
      <c r="D399" s="11" t="s">
        <v>594</v>
      </c>
      <c r="E399" s="3"/>
      <c r="F399" s="3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</row>
    <row r="400" spans="1:26">
      <c r="A400" s="3"/>
      <c r="B400" s="3"/>
      <c r="C400" s="3"/>
      <c r="D400" s="3"/>
      <c r="E400" s="11" t="s">
        <v>595</v>
      </c>
      <c r="F400" s="161" t="s">
        <v>596</v>
      </c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</row>
    <row r="401" spans="1:26">
      <c r="A401" s="3"/>
      <c r="B401" s="3"/>
      <c r="C401" s="3"/>
      <c r="D401" s="11" t="s">
        <v>597</v>
      </c>
      <c r="E401" s="3"/>
      <c r="F401" s="3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</row>
    <row r="402" spans="1:26">
      <c r="A402" s="3"/>
      <c r="B402" s="3"/>
      <c r="C402" s="3"/>
      <c r="D402" s="3"/>
      <c r="E402" s="11" t="s">
        <v>598</v>
      </c>
      <c r="F402" s="3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</row>
    <row r="403" spans="1:26">
      <c r="A403" s="3"/>
      <c r="B403" s="3"/>
      <c r="C403" s="3"/>
      <c r="D403" s="3"/>
      <c r="E403" s="11" t="s">
        <v>599</v>
      </c>
      <c r="F403" s="3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</row>
    <row r="404" spans="1:26">
      <c r="A404" s="3"/>
      <c r="B404" s="3"/>
      <c r="C404" s="3"/>
      <c r="D404" s="11" t="s">
        <v>600</v>
      </c>
      <c r="E404" s="3"/>
      <c r="F404" s="3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</row>
    <row r="405" spans="1:26">
      <c r="A405" s="3"/>
      <c r="B405" s="3"/>
      <c r="C405" s="3"/>
      <c r="D405" s="11" t="s">
        <v>601</v>
      </c>
      <c r="E405" s="3"/>
      <c r="F405" s="3"/>
      <c r="G405" s="3"/>
      <c r="H405" s="3"/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</row>
    <row r="406" spans="1:26">
      <c r="A406" s="3"/>
      <c r="B406" s="3"/>
      <c r="C406" s="3"/>
      <c r="D406" s="3"/>
      <c r="E406" s="3"/>
      <c r="F406" s="3"/>
      <c r="G406" s="3"/>
      <c r="H406" s="3"/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</row>
    <row r="407" spans="1:26">
      <c r="A407" s="3"/>
      <c r="B407" s="303" t="s">
        <v>602</v>
      </c>
      <c r="C407" s="11" t="s">
        <v>603</v>
      </c>
      <c r="D407" s="11" t="s">
        <v>604</v>
      </c>
      <c r="E407" s="3"/>
      <c r="F407" s="3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</row>
    <row r="408" spans="1:26">
      <c r="A408" s="3"/>
      <c r="B408" s="282" t="str">
        <f>_xlfn.DISPIMG("ID_DC6DA9A0AB45423DADE8F696DB304888",1)</f>
        <v>=DISPIMG("ID_DC6DA9A0AB45423DADE8F696DB304888",1)</v>
      </c>
      <c r="C408" s="3"/>
      <c r="D408" s="3"/>
      <c r="E408" s="11" t="s">
        <v>605</v>
      </c>
      <c r="F408" s="3"/>
      <c r="G408" s="3"/>
      <c r="H408" s="3"/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</row>
    <row r="409" spans="1:26">
      <c r="A409" s="3"/>
      <c r="B409" s="282"/>
      <c r="C409" s="3"/>
      <c r="D409" s="3"/>
      <c r="E409" s="3"/>
      <c r="F409" s="11" t="s">
        <v>606</v>
      </c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</row>
    <row r="410" spans="1:26">
      <c r="A410" s="3"/>
      <c r="B410" s="282"/>
      <c r="C410" s="3"/>
      <c r="D410" s="3"/>
      <c r="E410" s="11" t="s">
        <v>607</v>
      </c>
      <c r="F410" s="3"/>
      <c r="G410" s="3"/>
      <c r="H410" s="3"/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</row>
    <row r="411" spans="1:26">
      <c r="A411" s="3"/>
      <c r="B411" s="282"/>
      <c r="C411" s="3"/>
      <c r="D411" s="3"/>
      <c r="E411" s="3"/>
      <c r="F411" s="11" t="s">
        <v>608</v>
      </c>
      <c r="G411" s="3"/>
      <c r="H411" s="3"/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</row>
    <row r="412" spans="1:26">
      <c r="A412" s="3"/>
      <c r="B412" s="282"/>
      <c r="C412" s="3"/>
      <c r="D412" s="3"/>
      <c r="E412" s="11" t="s">
        <v>609</v>
      </c>
      <c r="F412" s="3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</row>
    <row r="413" spans="1:26">
      <c r="A413" s="3"/>
      <c r="B413" s="282" t="str">
        <f>_xlfn.DISPIMG("ID_00CEC062ECF64FFF95DA7FEAB857A2E8",1)</f>
        <v>=DISPIMG("ID_00CEC062ECF64FFF95DA7FEAB857A2E8",1)</v>
      </c>
      <c r="C413" s="3"/>
      <c r="D413" s="3"/>
      <c r="E413" s="3"/>
      <c r="F413" s="11" t="s">
        <v>610</v>
      </c>
      <c r="G413" s="11" t="s">
        <v>611</v>
      </c>
      <c r="H413" s="3"/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</row>
    <row r="414" spans="1:26">
      <c r="A414" s="3"/>
      <c r="B414" s="282"/>
      <c r="C414" s="3"/>
      <c r="D414" s="3"/>
      <c r="E414" s="3"/>
      <c r="F414" s="11" t="s">
        <v>612</v>
      </c>
      <c r="G414" s="11" t="s">
        <v>613</v>
      </c>
      <c r="H414" s="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</row>
    <row r="415" spans="1:26">
      <c r="A415" s="3"/>
      <c r="B415" s="282"/>
      <c r="C415" s="3"/>
      <c r="D415" s="3"/>
      <c r="E415" s="3"/>
      <c r="F415" s="11" t="s">
        <v>614</v>
      </c>
      <c r="G415" s="11" t="s">
        <v>615</v>
      </c>
      <c r="H415" s="3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</row>
    <row r="416" spans="1:26">
      <c r="A416" s="3"/>
      <c r="B416" s="282"/>
      <c r="C416" s="3"/>
      <c r="D416" s="3"/>
      <c r="E416" s="3"/>
      <c r="F416" s="3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</row>
    <row r="417" spans="1:26">
      <c r="A417" s="3"/>
      <c r="B417" s="282"/>
      <c r="C417" s="3"/>
      <c r="D417" s="11" t="s">
        <v>616</v>
      </c>
      <c r="E417" s="3"/>
      <c r="F417" s="3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</row>
    <row r="418" spans="1:26">
      <c r="A418" s="3"/>
      <c r="B418" s="3"/>
      <c r="C418" s="3"/>
      <c r="D418" s="3"/>
      <c r="E418" s="11" t="s">
        <v>617</v>
      </c>
      <c r="F418" s="3"/>
      <c r="G418" s="3"/>
      <c r="H418" s="3"/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</row>
    <row r="419" spans="1:26">
      <c r="A419" s="3"/>
      <c r="B419" s="3"/>
      <c r="C419" s="3"/>
      <c r="D419" s="3"/>
      <c r="E419" s="11" t="s">
        <v>618</v>
      </c>
      <c r="F419" s="3"/>
      <c r="G419" s="3"/>
      <c r="H419" s="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</row>
    <row r="420" spans="1:26">
      <c r="A420" s="3"/>
      <c r="B420" s="3"/>
      <c r="C420" s="3"/>
      <c r="D420" s="3"/>
      <c r="E420" s="3"/>
      <c r="F420" s="3"/>
      <c r="G420" s="3"/>
      <c r="H420" s="3"/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</row>
    <row r="421" spans="1:26">
      <c r="A421" s="3"/>
      <c r="B421" s="3"/>
      <c r="C421" s="3"/>
      <c r="D421" s="3"/>
      <c r="E421" s="11" t="s">
        <v>619</v>
      </c>
      <c r="F421" s="3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</row>
    <row r="422" spans="1:26">
      <c r="A422" s="3"/>
      <c r="B422" s="3"/>
      <c r="C422" s="3"/>
      <c r="D422" s="3"/>
      <c r="E422" s="11" t="s">
        <v>620</v>
      </c>
      <c r="F422" s="3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</row>
    <row r="423" spans="1:26">
      <c r="A423" s="3"/>
      <c r="B423" s="3"/>
      <c r="C423" s="3"/>
      <c r="D423" s="3"/>
      <c r="E423" s="11" t="s">
        <v>621</v>
      </c>
      <c r="F423" s="3"/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</row>
    <row r="424" spans="1:26">
      <c r="A424" s="3"/>
      <c r="B424" s="3"/>
      <c r="C424" s="3"/>
      <c r="D424" s="3"/>
      <c r="E424" s="11" t="s">
        <v>622</v>
      </c>
      <c r="F424" s="3"/>
      <c r="G424" s="3"/>
      <c r="H424" s="3"/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</row>
    <row r="425" spans="1:26">
      <c r="A425" s="3"/>
      <c r="B425" s="3"/>
      <c r="C425" s="3"/>
      <c r="D425" s="3"/>
      <c r="E425" s="3"/>
      <c r="F425" s="11" t="s">
        <v>623</v>
      </c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</row>
    <row r="426" spans="1:26">
      <c r="A426" s="3"/>
      <c r="B426" s="3"/>
      <c r="C426" s="3"/>
      <c r="D426" s="3"/>
      <c r="E426" s="11" t="s">
        <v>624</v>
      </c>
      <c r="F426" s="3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</row>
    <row r="427" spans="1:26">
      <c r="A427" s="3"/>
      <c r="B427" s="3"/>
      <c r="C427" s="3"/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</row>
    <row r="428" spans="1:26">
      <c r="A428" s="3"/>
      <c r="B428" s="3"/>
      <c r="C428" s="3"/>
      <c r="D428" s="3"/>
      <c r="E428" s="11" t="s">
        <v>625</v>
      </c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</row>
    <row r="429" spans="1:26">
      <c r="A429" s="3"/>
      <c r="B429" s="3"/>
      <c r="C429" s="3"/>
      <c r="D429" s="3"/>
      <c r="E429" s="11" t="s">
        <v>626</v>
      </c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</row>
    <row r="430" spans="1:26">
      <c r="A430" s="3"/>
      <c r="B430" s="3"/>
      <c r="C430" s="3"/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</row>
    <row r="431" spans="1:26">
      <c r="A431" s="3"/>
      <c r="B431" s="3"/>
      <c r="C431" s="3"/>
      <c r="D431" s="11" t="s">
        <v>627</v>
      </c>
      <c r="E431" s="3"/>
      <c r="F431" s="3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</row>
    <row r="432" spans="1:26">
      <c r="A432" s="3"/>
      <c r="B432" s="3"/>
      <c r="C432" s="3"/>
      <c r="D432" s="3"/>
      <c r="E432" s="11" t="s">
        <v>628</v>
      </c>
      <c r="F432" s="3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</row>
    <row r="433" spans="1:26">
      <c r="A433" s="3"/>
      <c r="B433" s="3"/>
      <c r="C433" s="3"/>
      <c r="D433" s="3"/>
      <c r="E433" s="3"/>
      <c r="F433" s="11" t="s">
        <v>629</v>
      </c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</row>
    <row r="434" spans="1:26">
      <c r="A434" s="3"/>
      <c r="B434" s="3"/>
      <c r="C434" s="3"/>
      <c r="D434" s="3"/>
      <c r="E434" s="11" t="s">
        <v>630</v>
      </c>
      <c r="F434" s="3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</row>
    <row r="435" spans="1:26">
      <c r="A435" s="3"/>
      <c r="B435" s="3"/>
      <c r="C435" s="3"/>
      <c r="D435" s="3"/>
      <c r="E435" s="11" t="s">
        <v>631</v>
      </c>
      <c r="F435" s="3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</row>
    <row r="436" spans="1:26">
      <c r="A436" s="3"/>
      <c r="B436" s="3"/>
      <c r="C436" s="3"/>
      <c r="D436" s="3"/>
      <c r="E436" s="3"/>
      <c r="F436" s="11" t="s">
        <v>632</v>
      </c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</row>
    <row r="437" spans="1:26">
      <c r="A437" s="3"/>
      <c r="B437" s="3"/>
      <c r="C437" s="3"/>
      <c r="D437" s="3"/>
      <c r="E437" s="3"/>
      <c r="F437" s="11" t="s">
        <v>633</v>
      </c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</row>
    <row r="438" spans="1:26">
      <c r="A438" s="3"/>
      <c r="B438" s="3"/>
      <c r="C438" s="3"/>
      <c r="E438" s="3"/>
      <c r="F438" s="3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</row>
    <row r="439" spans="1:26">
      <c r="A439" s="3"/>
      <c r="B439" s="11" t="s">
        <v>634</v>
      </c>
      <c r="C439" s="3"/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</row>
    <row r="440" spans="1:26">
      <c r="A440" s="3"/>
      <c r="B440" s="3"/>
      <c r="C440" s="11" t="s">
        <v>635</v>
      </c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</row>
    <row r="441" spans="1:26">
      <c r="A441" s="3"/>
      <c r="B441" s="3"/>
      <c r="C441" s="11" t="s">
        <v>636</v>
      </c>
      <c r="D441" s="3"/>
      <c r="E441" s="3"/>
      <c r="F441" s="3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</row>
    <row r="442" spans="1:26">
      <c r="A442" s="3"/>
      <c r="B442" s="3"/>
      <c r="C442" s="11" t="s">
        <v>637</v>
      </c>
      <c r="D442" s="3"/>
      <c r="E442" s="3"/>
      <c r="F442" s="3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</row>
    <row r="443" spans="1:26">
      <c r="A443" s="3"/>
      <c r="B443" s="3"/>
      <c r="C443" s="11" t="s">
        <v>638</v>
      </c>
      <c r="D443" s="3"/>
      <c r="E443" s="3"/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</row>
    <row r="444" spans="1:26">
      <c r="A444" s="3"/>
      <c r="B444" s="3"/>
      <c r="C444" s="3"/>
      <c r="D444" s="11" t="s">
        <v>639</v>
      </c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</row>
    <row r="445" spans="1:26">
      <c r="A445" s="3"/>
      <c r="B445" s="3"/>
      <c r="C445" s="3"/>
      <c r="D445" s="3"/>
      <c r="E445" s="3"/>
      <c r="F445" s="3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</row>
    <row r="446" spans="1:26">
      <c r="A446" s="3"/>
      <c r="B446" s="11" t="s">
        <v>640</v>
      </c>
      <c r="C446" s="3"/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</row>
    <row r="447" spans="1:26">
      <c r="A447" s="3"/>
      <c r="B447" s="3"/>
      <c r="C447" s="11" t="s">
        <v>641</v>
      </c>
      <c r="D447" s="3"/>
      <c r="E447" s="3"/>
      <c r="F447" s="3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</row>
    <row r="448" spans="1:26">
      <c r="A448" s="3"/>
      <c r="B448" s="3"/>
      <c r="C448" s="11" t="s">
        <v>642</v>
      </c>
      <c r="D448" s="3"/>
      <c r="E448" s="3"/>
      <c r="F448" s="3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</row>
    <row r="449" spans="1:26">
      <c r="A449" s="3"/>
      <c r="B449" s="3"/>
      <c r="C449" s="11" t="s">
        <v>643</v>
      </c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</row>
    <row r="450" spans="1:26">
      <c r="A450" s="3"/>
      <c r="B450" s="3"/>
      <c r="C450" s="11" t="s">
        <v>644</v>
      </c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</row>
    <row r="451" spans="1:26">
      <c r="A451" s="3"/>
      <c r="B451" s="3"/>
      <c r="C451" s="3"/>
      <c r="D451" s="3"/>
      <c r="E451" s="3"/>
      <c r="F451" s="3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</row>
    <row r="452" spans="1:26">
      <c r="A452" s="3"/>
      <c r="B452" s="3"/>
      <c r="C452" s="11" t="s">
        <v>645</v>
      </c>
      <c r="D452" s="3"/>
      <c r="E452" s="3"/>
      <c r="F452" s="3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</row>
    <row r="453" spans="1:26">
      <c r="A453" s="3"/>
      <c r="B453" s="3"/>
      <c r="C453" s="3"/>
      <c r="D453" s="11" t="s">
        <v>646</v>
      </c>
      <c r="E453" s="3"/>
      <c r="F453" s="3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</row>
    <row r="454" spans="1:26">
      <c r="A454" s="3"/>
      <c r="B454" s="3"/>
      <c r="C454" s="3"/>
      <c r="D454" s="11" t="s">
        <v>647</v>
      </c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</row>
    <row r="455" spans="1:26">
      <c r="A455" s="3"/>
      <c r="B455" s="3"/>
      <c r="C455" s="3"/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</row>
    <row r="456" spans="1:26">
      <c r="A456" s="3"/>
      <c r="B456" s="3"/>
      <c r="C456" s="3"/>
      <c r="D456" s="3"/>
      <c r="E456" s="3"/>
      <c r="F456" s="3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</row>
    <row r="457" spans="1:26">
      <c r="A457" s="3"/>
      <c r="B457" s="3"/>
      <c r="C457" s="3"/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</row>
    <row r="458" spans="1:26">
      <c r="A458" s="3"/>
      <c r="B458" s="3"/>
      <c r="C458" s="3"/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</row>
    <row r="459" spans="1:26">
      <c r="A459" s="3"/>
      <c r="B459" s="3"/>
      <c r="C459" s="3"/>
      <c r="D459" s="3"/>
      <c r="E459" s="3"/>
      <c r="F459" s="3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</row>
    <row r="460" spans="1:26">
      <c r="A460" s="3"/>
      <c r="B460" s="3"/>
      <c r="C460" s="3"/>
      <c r="D460" s="3"/>
      <c r="E460" s="3"/>
      <c r="F460" s="3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</row>
    <row r="461" spans="1:26">
      <c r="A461" s="3"/>
      <c r="B461" s="3"/>
      <c r="C461" s="3"/>
      <c r="D461" s="3"/>
      <c r="E461" s="3"/>
      <c r="F461" s="3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</row>
    <row r="462" spans="1:26">
      <c r="A462" s="3"/>
      <c r="B462" s="3"/>
      <c r="C462" s="3"/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</row>
    <row r="463" spans="1:26">
      <c r="A463" s="3"/>
      <c r="B463" s="3"/>
      <c r="C463" s="3"/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</row>
    <row r="464" spans="1:26">
      <c r="A464" s="3"/>
      <c r="B464" s="3"/>
      <c r="C464" s="3"/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</row>
    <row r="465" spans="1:26">
      <c r="A465" s="3"/>
      <c r="B465" s="3"/>
      <c r="C465" s="3"/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</row>
    <row r="466" spans="1:26">
      <c r="A466" s="3"/>
      <c r="B466" s="3"/>
      <c r="C466" s="3"/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</row>
    <row r="467" spans="1:26">
      <c r="A467" s="3"/>
      <c r="B467" s="3"/>
      <c r="C467" s="3"/>
      <c r="D467" s="3"/>
      <c r="E467" s="3"/>
      <c r="F467" s="3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</row>
    <row r="468" spans="1:26">
      <c r="A468" s="3"/>
      <c r="B468" s="3"/>
      <c r="C468" s="3"/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</row>
    <row r="469" spans="1:26">
      <c r="A469" s="3"/>
      <c r="B469" s="3"/>
      <c r="C469" s="3"/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</row>
    <row r="470" spans="1:26">
      <c r="A470" s="3"/>
      <c r="B470" s="3"/>
      <c r="C470" s="3"/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</row>
    <row r="471" spans="1:26">
      <c r="A471" s="3"/>
      <c r="B471" s="3"/>
      <c r="C471" s="3"/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</row>
    <row r="472" spans="1:26">
      <c r="A472" s="3"/>
      <c r="B472" s="3"/>
      <c r="C472" s="3"/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</row>
    <row r="473" spans="1:26">
      <c r="A473" s="3"/>
      <c r="B473" s="3"/>
      <c r="C473" s="3"/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</row>
    <row r="474" spans="1:26">
      <c r="A474" s="3"/>
      <c r="B474" s="3"/>
      <c r="C474" s="3"/>
      <c r="D474" s="3"/>
      <c r="E474" s="3"/>
      <c r="F474" s="3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</row>
    <row r="475" spans="1:26">
      <c r="A475" s="3"/>
      <c r="B475" s="3"/>
      <c r="C475" s="3"/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</row>
    <row r="476" spans="1:26">
      <c r="A476" s="3"/>
      <c r="B476" s="3"/>
      <c r="C476" s="3"/>
      <c r="D476" s="3"/>
      <c r="E476" s="3"/>
      <c r="F476" s="3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</row>
    <row r="477" spans="1:26">
      <c r="A477" s="3"/>
      <c r="B477" s="3"/>
      <c r="C477" s="3"/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</row>
    <row r="478" spans="1:26">
      <c r="A478" s="3"/>
      <c r="B478" s="3"/>
      <c r="C478" s="3"/>
      <c r="D478" s="3"/>
      <c r="E478" s="3"/>
      <c r="F478" s="3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</row>
    <row r="479" spans="1:26">
      <c r="A479" s="3"/>
      <c r="B479" s="3"/>
      <c r="C479" s="3"/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</row>
    <row r="480" spans="1:26">
      <c r="A480" s="3"/>
      <c r="B480" s="3"/>
      <c r="C480" s="3"/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</row>
    <row r="481" spans="1:26">
      <c r="A481" s="3"/>
      <c r="B481" s="3"/>
      <c r="C481" s="3"/>
      <c r="D481" s="3"/>
      <c r="E481" s="3"/>
      <c r="F481" s="3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</row>
    <row r="482" spans="1:26">
      <c r="A482" s="3"/>
      <c r="B482" s="3"/>
      <c r="C482" s="3"/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</row>
    <row r="483" spans="1:26">
      <c r="A483" s="3"/>
      <c r="B483" s="3"/>
      <c r="C483" s="3"/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</row>
    <row r="484" spans="1:26">
      <c r="A484" s="3"/>
      <c r="B484" s="3"/>
      <c r="C484" s="3"/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</row>
    <row r="485" spans="1:26">
      <c r="A485" s="3"/>
      <c r="B485" s="3"/>
      <c r="C485" s="3"/>
      <c r="D485" s="3"/>
      <c r="E485" s="3"/>
      <c r="F485" s="3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</row>
    <row r="486" spans="1:26">
      <c r="A486" s="3"/>
      <c r="B486" s="3"/>
      <c r="C486" s="3"/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</row>
    <row r="487" spans="1:26">
      <c r="A487" s="3"/>
      <c r="B487" s="3"/>
      <c r="C487" s="3"/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</row>
    <row r="488" spans="1:26">
      <c r="A488" s="3"/>
      <c r="B488" s="3"/>
      <c r="C488" s="3"/>
      <c r="D488" s="3"/>
      <c r="E488" s="3"/>
      <c r="F488" s="3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</row>
    <row r="489" spans="1:26">
      <c r="A489" s="3"/>
      <c r="B489" s="3"/>
      <c r="C489" s="3"/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</row>
    <row r="490" spans="1:26">
      <c r="A490" s="3"/>
      <c r="B490" s="3"/>
      <c r="C490" s="3"/>
      <c r="D490" s="3"/>
      <c r="E490" s="3"/>
      <c r="F490" s="3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</row>
    <row r="491" spans="1:26">
      <c r="A491" s="3"/>
      <c r="B491" s="3"/>
      <c r="C491" s="3"/>
      <c r="D491" s="3"/>
      <c r="E491" s="3"/>
      <c r="F491" s="3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</row>
    <row r="492" spans="1:26">
      <c r="A492" s="3"/>
      <c r="B492" s="3"/>
      <c r="C492" s="3"/>
      <c r="D492" s="3"/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</row>
    <row r="493" spans="1:26">
      <c r="A493" s="3"/>
      <c r="B493" s="3"/>
      <c r="C493" s="3"/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</row>
    <row r="494" spans="1:26">
      <c r="A494" s="3"/>
      <c r="B494" s="3"/>
      <c r="C494" s="3"/>
      <c r="D494" s="3"/>
      <c r="E494" s="3"/>
      <c r="F494" s="3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</row>
    <row r="495" spans="1:26">
      <c r="A495" s="3"/>
      <c r="B495" s="3"/>
      <c r="C495" s="3"/>
      <c r="D495" s="3"/>
      <c r="E495" s="3"/>
      <c r="F495" s="3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</row>
    <row r="496" spans="1:26">
      <c r="A496" s="3"/>
      <c r="B496" s="3"/>
      <c r="C496" s="3"/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</row>
    <row r="497" spans="1:26">
      <c r="A497" s="3"/>
      <c r="B497" s="3"/>
      <c r="C497" s="3"/>
      <c r="D497" s="3"/>
      <c r="E497" s="3"/>
      <c r="F497" s="3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</row>
    <row r="498" spans="1:26">
      <c r="A498" s="3"/>
      <c r="B498" s="3"/>
      <c r="C498" s="3"/>
      <c r="D498" s="3"/>
      <c r="E498" s="3"/>
      <c r="F498" s="3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</row>
    <row r="499" spans="1:26">
      <c r="A499" s="3"/>
      <c r="B499" s="3"/>
      <c r="C499" s="3"/>
      <c r="D499" s="3"/>
      <c r="E499" s="3"/>
      <c r="F499" s="3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</row>
    <row r="500" spans="1:26">
      <c r="A500" s="3"/>
      <c r="B500" s="3"/>
      <c r="C500" s="3"/>
      <c r="D500" s="3"/>
      <c r="E500" s="3"/>
      <c r="F500" s="3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</row>
    <row r="501" spans="1:26">
      <c r="A501" s="3"/>
      <c r="B501" s="3"/>
      <c r="C501" s="3"/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</row>
    <row r="502" spans="1:26">
      <c r="A502" s="3"/>
      <c r="B502" s="3"/>
      <c r="C502" s="3"/>
      <c r="D502" s="3"/>
      <c r="E502" s="3"/>
      <c r="F502" s="3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</row>
    <row r="503" spans="1:26">
      <c r="A503" s="3"/>
      <c r="B503" s="3"/>
      <c r="C503" s="3"/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</row>
    <row r="504" spans="1:26">
      <c r="A504" s="3"/>
      <c r="B504" s="3"/>
      <c r="C504" s="3"/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</row>
    <row r="505" spans="1:26">
      <c r="A505" s="3"/>
      <c r="B505" s="3"/>
      <c r="C505" s="3"/>
      <c r="D505" s="3"/>
      <c r="E505" s="3"/>
      <c r="F505" s="3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</row>
    <row r="506" spans="1:26">
      <c r="A506" s="3"/>
      <c r="B506" s="3"/>
      <c r="C506" s="3"/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</row>
    <row r="507" spans="1:26">
      <c r="A507" s="3"/>
      <c r="B507" s="3"/>
      <c r="C507" s="3"/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</row>
    <row r="508" spans="1:26">
      <c r="A508" s="3"/>
      <c r="B508" s="3"/>
      <c r="C508" s="3"/>
      <c r="D508" s="3"/>
      <c r="E508" s="3"/>
      <c r="F508" s="3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</row>
    <row r="509" spans="1:26">
      <c r="A509" s="3"/>
      <c r="B509" s="3"/>
      <c r="C509" s="3"/>
      <c r="D509" s="3"/>
      <c r="E509" s="3"/>
      <c r="F509" s="3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</row>
    <row r="510" spans="1:26">
      <c r="A510" s="3"/>
      <c r="B510" s="3"/>
      <c r="C510" s="3"/>
      <c r="D510" s="3"/>
      <c r="E510" s="3"/>
      <c r="F510" s="3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</row>
    <row r="511" spans="1:26">
      <c r="A511" s="3"/>
      <c r="B511" s="3"/>
      <c r="C511" s="3"/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</row>
    <row r="512" spans="1:26">
      <c r="A512" s="3"/>
      <c r="B512" s="3"/>
      <c r="C512" s="3"/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</row>
    <row r="513" spans="1:26">
      <c r="A513" s="3"/>
      <c r="B513" s="3"/>
      <c r="C513" s="3"/>
      <c r="D513" s="3"/>
      <c r="E513" s="3"/>
      <c r="F513" s="3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</row>
    <row r="514" spans="1:26">
      <c r="A514" s="3"/>
      <c r="B514" s="3"/>
      <c r="C514" s="3"/>
      <c r="D514" s="3"/>
      <c r="E514" s="3"/>
      <c r="F514" s="3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</row>
    <row r="515" spans="1:26">
      <c r="A515" s="3"/>
      <c r="B515" s="3"/>
      <c r="C515" s="3"/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</row>
    <row r="516" spans="1:26">
      <c r="A516" s="3"/>
      <c r="B516" s="3"/>
      <c r="C516" s="3"/>
      <c r="D516" s="3"/>
      <c r="E516" s="3"/>
      <c r="F516" s="3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</row>
    <row r="517" spans="1:26">
      <c r="A517" s="3"/>
      <c r="B517" s="3"/>
      <c r="C517" s="3"/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</row>
    <row r="518" spans="1:26">
      <c r="A518" s="3"/>
      <c r="B518" s="3"/>
      <c r="C518" s="3"/>
      <c r="D518" s="3"/>
      <c r="E518" s="3"/>
      <c r="F518" s="3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</row>
    <row r="519" spans="1:26">
      <c r="A519" s="3"/>
      <c r="B519" s="3"/>
      <c r="C519" s="3"/>
      <c r="D519" s="3"/>
      <c r="E519" s="3"/>
      <c r="F519" s="3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</row>
    <row r="520" spans="1:26">
      <c r="A520" s="3"/>
      <c r="B520" s="3"/>
      <c r="C520" s="3"/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</row>
    <row r="521" spans="1:26">
      <c r="A521" s="3"/>
      <c r="B521" s="3"/>
      <c r="C521" s="3"/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</row>
    <row r="522" spans="1:26">
      <c r="A522" s="3"/>
      <c r="B522" s="3"/>
      <c r="C522" s="3"/>
      <c r="D522" s="3"/>
      <c r="E522" s="3"/>
      <c r="F522" s="3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</row>
    <row r="523" spans="1:26">
      <c r="A523" s="3"/>
      <c r="B523" s="3"/>
      <c r="C523" s="3"/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</row>
    <row r="524" spans="1:26">
      <c r="A524" s="3"/>
      <c r="B524" s="3"/>
      <c r="C524" s="3"/>
      <c r="D524" s="3"/>
      <c r="E524" s="3"/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</row>
    <row r="525" spans="1:26">
      <c r="A525" s="3"/>
      <c r="B525" s="3"/>
      <c r="C525" s="3"/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</row>
    <row r="526" spans="1:26">
      <c r="A526" s="3"/>
      <c r="B526" s="3"/>
      <c r="C526" s="3"/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</row>
    <row r="527" spans="1:26">
      <c r="A527" s="3"/>
      <c r="B527" s="3"/>
      <c r="C527" s="3"/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</row>
    <row r="528" spans="1:26">
      <c r="A528" s="3"/>
      <c r="B528" s="3"/>
      <c r="C528" s="3"/>
      <c r="D528" s="3"/>
      <c r="E528" s="3"/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</row>
    <row r="529" spans="1:26">
      <c r="A529" s="3"/>
      <c r="B529" s="3"/>
      <c r="C529" s="3"/>
      <c r="D529" s="3"/>
      <c r="E529" s="3"/>
      <c r="F529" s="3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</row>
    <row r="530" spans="1:26">
      <c r="A530" s="3"/>
      <c r="B530" s="3"/>
      <c r="C530" s="3"/>
      <c r="D530" s="3"/>
      <c r="E530" s="3"/>
      <c r="F530" s="3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</row>
    <row r="531" spans="1:26">
      <c r="A531" s="3"/>
      <c r="B531" s="3"/>
      <c r="C531" s="3"/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</row>
    <row r="532" spans="1:26">
      <c r="A532" s="3"/>
      <c r="B532" s="3"/>
      <c r="C532" s="3"/>
      <c r="D532" s="3"/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</row>
    <row r="533" spans="1:26">
      <c r="A533" s="3"/>
      <c r="B533" s="3"/>
      <c r="C533" s="3"/>
      <c r="D533" s="3"/>
      <c r="E533" s="3"/>
      <c r="F533" s="3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</row>
    <row r="534" spans="1:26">
      <c r="A534" s="3"/>
      <c r="B534" s="3"/>
      <c r="C534" s="3"/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</row>
    <row r="535" spans="1:26">
      <c r="A535" s="3"/>
      <c r="B535" s="3"/>
      <c r="C535" s="3"/>
      <c r="D535" s="3"/>
      <c r="E535" s="3"/>
      <c r="F535" s="3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</row>
    <row r="536" spans="1:26">
      <c r="A536" s="3"/>
      <c r="B536" s="3"/>
      <c r="C536" s="3"/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</row>
    <row r="537" spans="1:26">
      <c r="A537" s="3"/>
      <c r="B537" s="3"/>
      <c r="C537" s="3"/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</row>
    <row r="538" spans="1:26">
      <c r="A538" s="3"/>
      <c r="B538" s="3"/>
      <c r="C538" s="3"/>
      <c r="D538" s="3"/>
      <c r="E538" s="3"/>
      <c r="F538" s="3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</row>
    <row r="539" spans="1:26">
      <c r="A539" s="3"/>
      <c r="B539" s="3"/>
      <c r="C539" s="3"/>
      <c r="D539" s="3"/>
      <c r="E539" s="3"/>
      <c r="F539" s="3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</row>
    <row r="540" spans="1:26">
      <c r="A540" s="3"/>
      <c r="B540" s="3"/>
      <c r="C540" s="3"/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</row>
    <row r="541" spans="1:26">
      <c r="A541" s="3"/>
      <c r="B541" s="3"/>
      <c r="C541" s="3"/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</row>
    <row r="542" spans="1:26">
      <c r="A542" s="3"/>
      <c r="B542" s="3"/>
      <c r="C542" s="3"/>
      <c r="D542" s="3"/>
      <c r="E542" s="3"/>
      <c r="F542" s="3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</row>
    <row r="543" spans="1:26">
      <c r="A543" s="3"/>
      <c r="B543" s="3"/>
      <c r="C543" s="3"/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</row>
    <row r="544" spans="1:26">
      <c r="A544" s="3"/>
      <c r="B544" s="3"/>
      <c r="C544" s="3"/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</row>
    <row r="545" spans="1:26">
      <c r="A545" s="3"/>
      <c r="B545" s="3"/>
      <c r="C545" s="3"/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</row>
    <row r="546" spans="1:26">
      <c r="A546" s="3"/>
      <c r="B546" s="3"/>
      <c r="C546" s="3"/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</row>
    <row r="547" spans="1:26">
      <c r="A547" s="3"/>
      <c r="B547" s="3"/>
      <c r="C547" s="3"/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</row>
    <row r="548" spans="1:26">
      <c r="A548" s="3"/>
      <c r="B548" s="3"/>
      <c r="C548" s="3"/>
      <c r="D548" s="3"/>
      <c r="E548" s="3"/>
      <c r="F548" s="3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</row>
    <row r="549" spans="1:26">
      <c r="A549" s="3"/>
      <c r="B549" s="3"/>
      <c r="C549" s="3"/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</row>
    <row r="550" spans="1:26">
      <c r="A550" s="3"/>
      <c r="B550" s="3"/>
      <c r="C550" s="3"/>
      <c r="D550" s="3"/>
      <c r="E550" s="3"/>
      <c r="F550" s="3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</row>
    <row r="551" spans="1:26">
      <c r="A551" s="3"/>
      <c r="B551" s="3"/>
      <c r="C551" s="3"/>
      <c r="D551" s="3"/>
      <c r="E551" s="3"/>
      <c r="F551" s="3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</row>
    <row r="552" spans="1:26">
      <c r="A552" s="3"/>
      <c r="B552" s="3"/>
      <c r="C552" s="3"/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</row>
    <row r="553" spans="1:26">
      <c r="A553" s="3"/>
      <c r="B553" s="3"/>
      <c r="C553" s="3"/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</row>
    <row r="554" spans="1:26">
      <c r="A554" s="3"/>
      <c r="B554" s="3"/>
      <c r="C554" s="3"/>
      <c r="D554" s="3"/>
      <c r="E554" s="3"/>
      <c r="F554" s="3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</row>
    <row r="555" spans="1:26">
      <c r="A555" s="3"/>
      <c r="B555" s="3"/>
      <c r="C555" s="3"/>
      <c r="D555" s="3"/>
      <c r="E555" s="3"/>
      <c r="F555" s="3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</row>
    <row r="556" spans="1:26">
      <c r="A556" s="3"/>
      <c r="B556" s="3"/>
      <c r="C556" s="3"/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</row>
    <row r="557" spans="1:26">
      <c r="A557" s="3"/>
      <c r="B557" s="3"/>
      <c r="C557" s="3"/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</row>
    <row r="558" spans="1:26">
      <c r="A558" s="3"/>
      <c r="B558" s="3"/>
      <c r="C558" s="3"/>
      <c r="D558" s="3"/>
      <c r="E558" s="3"/>
      <c r="F558" s="3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</row>
  </sheetData>
  <mergeCells count="11">
    <mergeCell ref="H199:I199"/>
    <mergeCell ref="B3:B4"/>
    <mergeCell ref="B34:B36"/>
    <mergeCell ref="B37:B38"/>
    <mergeCell ref="B178:B181"/>
    <mergeCell ref="B392:B399"/>
    <mergeCell ref="B408:B412"/>
    <mergeCell ref="B413:B417"/>
    <mergeCell ref="B26:C31"/>
    <mergeCell ref="D268:G278"/>
    <mergeCell ref="K302:R319"/>
  </mergeCells>
  <hyperlinks>
    <hyperlink ref="F400" r:id="rId2" display="'角色升级表'!B2:F16" tooltip="https://docs.qq.com/sheet/DVVZmeVFEWFBxbVh6"/>
  </hyperlink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219"/>
  <sheetViews>
    <sheetView zoomScale="130" zoomScaleNormal="130" topLeftCell="A12" workbookViewId="0">
      <selection activeCell="I35" sqref="I35"/>
    </sheetView>
  </sheetViews>
  <sheetFormatPr defaultColWidth="9" defaultRowHeight="13.5"/>
  <cols>
    <col min="1" max="1" width="18.125" customWidth="1"/>
  </cols>
  <sheetData>
    <row r="1" ht="14.25" spans="1:34">
      <c r="A1" s="197" t="s">
        <v>648</v>
      </c>
      <c r="B1" s="198" t="s">
        <v>6</v>
      </c>
      <c r="C1" s="199" t="s">
        <v>649</v>
      </c>
      <c r="D1" s="199" t="s">
        <v>650</v>
      </c>
      <c r="E1" s="198" t="s">
        <v>651</v>
      </c>
      <c r="F1" s="198" t="s">
        <v>652</v>
      </c>
      <c r="G1" s="199" t="s">
        <v>650</v>
      </c>
      <c r="H1" s="198" t="s">
        <v>112</v>
      </c>
      <c r="I1" s="246" t="s">
        <v>653</v>
      </c>
      <c r="J1" s="198" t="s">
        <v>650</v>
      </c>
      <c r="K1" s="198" t="s">
        <v>654</v>
      </c>
      <c r="L1" s="247" t="s">
        <v>655</v>
      </c>
      <c r="M1" s="198" t="s">
        <v>656</v>
      </c>
      <c r="N1" s="248" t="s">
        <v>315</v>
      </c>
      <c r="O1" s="206"/>
      <c r="P1" s="206"/>
      <c r="Q1" s="206"/>
      <c r="R1" s="219"/>
      <c r="S1" s="206"/>
      <c r="T1" s="206"/>
      <c r="U1" s="206"/>
      <c r="V1" s="206"/>
      <c r="W1" s="206"/>
      <c r="X1" s="206"/>
      <c r="Y1" s="206"/>
      <c r="Z1" s="206"/>
      <c r="AA1" s="206"/>
      <c r="AB1" s="206"/>
      <c r="AC1" s="206"/>
      <c r="AD1" s="206"/>
      <c r="AE1" s="206"/>
      <c r="AF1" s="206"/>
      <c r="AG1" s="206"/>
      <c r="AH1" s="252"/>
    </row>
    <row r="2" spans="1:34">
      <c r="A2" s="197" t="s">
        <v>657</v>
      </c>
      <c r="B2" s="200" t="s">
        <v>658</v>
      </c>
      <c r="C2" s="201" t="s">
        <v>659</v>
      </c>
      <c r="D2" s="199">
        <v>1</v>
      </c>
      <c r="E2" s="198">
        <v>4</v>
      </c>
      <c r="F2" s="198" t="s">
        <v>660</v>
      </c>
      <c r="G2" s="199">
        <v>1</v>
      </c>
      <c r="H2" s="198">
        <v>6</v>
      </c>
      <c r="I2" s="246" t="s">
        <v>661</v>
      </c>
      <c r="J2" s="198">
        <v>3</v>
      </c>
      <c r="K2" s="198" t="s">
        <v>662</v>
      </c>
      <c r="L2" s="249"/>
      <c r="M2" s="250"/>
      <c r="N2" s="251"/>
      <c r="O2" s="206">
        <v>20</v>
      </c>
      <c r="P2" s="242"/>
      <c r="Q2" s="206"/>
      <c r="R2" s="219"/>
      <c r="S2" s="206"/>
      <c r="T2" s="206"/>
      <c r="U2" s="206"/>
      <c r="V2" s="206"/>
      <c r="W2" s="206"/>
      <c r="X2" s="206"/>
      <c r="Y2" s="206"/>
      <c r="Z2" s="206"/>
      <c r="AA2" s="206"/>
      <c r="AB2" s="206"/>
      <c r="AC2" s="206"/>
      <c r="AD2" s="206"/>
      <c r="AE2" s="206"/>
      <c r="AF2" s="206"/>
      <c r="AG2" s="206"/>
      <c r="AH2" s="252"/>
    </row>
    <row r="3" spans="1:34">
      <c r="A3" s="202" t="s">
        <v>663</v>
      </c>
      <c r="B3" s="203" t="s">
        <v>664</v>
      </c>
      <c r="C3" s="204"/>
      <c r="D3" s="205">
        <v>2</v>
      </c>
      <c r="E3" s="206">
        <v>2</v>
      </c>
      <c r="F3" s="206" t="s">
        <v>665</v>
      </c>
      <c r="G3" s="205">
        <v>4</v>
      </c>
      <c r="H3" s="206">
        <v>10</v>
      </c>
      <c r="I3" s="252" t="s">
        <v>666</v>
      </c>
      <c r="J3" s="206">
        <v>2</v>
      </c>
      <c r="K3" s="206" t="s">
        <v>667</v>
      </c>
      <c r="L3" s="241"/>
      <c r="M3" s="242"/>
      <c r="N3" s="253"/>
      <c r="O3" s="206"/>
      <c r="P3" s="242"/>
      <c r="Q3" s="242"/>
      <c r="R3" s="206"/>
      <c r="S3" s="206"/>
      <c r="T3" s="206"/>
      <c r="U3" s="206"/>
      <c r="V3" s="206"/>
      <c r="W3" s="206"/>
      <c r="X3" s="206"/>
      <c r="Y3" s="206"/>
      <c r="Z3" s="206"/>
      <c r="AA3" s="206"/>
      <c r="AB3" s="206"/>
      <c r="AC3" s="206"/>
      <c r="AD3" s="206"/>
      <c r="AE3" s="206"/>
      <c r="AF3" s="206"/>
      <c r="AG3" s="206"/>
      <c r="AH3" s="252"/>
    </row>
    <row r="4" spans="1:34">
      <c r="A4" s="202"/>
      <c r="B4" s="206"/>
      <c r="C4" s="204"/>
      <c r="D4" s="205">
        <v>3</v>
      </c>
      <c r="E4" s="206">
        <v>1</v>
      </c>
      <c r="F4" s="206" t="s">
        <v>668</v>
      </c>
      <c r="G4" s="205">
        <v>3</v>
      </c>
      <c r="H4" s="206">
        <v>6</v>
      </c>
      <c r="I4" s="252" t="s">
        <v>669</v>
      </c>
      <c r="J4" s="206">
        <v>1</v>
      </c>
      <c r="K4" s="206" t="s">
        <v>670</v>
      </c>
      <c r="L4" s="241"/>
      <c r="M4" s="242"/>
      <c r="N4" s="253"/>
      <c r="O4" s="206"/>
      <c r="P4" s="242"/>
      <c r="Q4" s="273"/>
      <c r="R4" s="273"/>
      <c r="S4" s="206"/>
      <c r="T4" s="206"/>
      <c r="U4" s="206"/>
      <c r="V4" s="206"/>
      <c r="W4" s="206"/>
      <c r="X4" s="206"/>
      <c r="Y4" s="206"/>
      <c r="Z4" s="206"/>
      <c r="AA4" s="206"/>
      <c r="AB4" s="206"/>
      <c r="AC4" s="206"/>
      <c r="AD4" s="206"/>
      <c r="AE4" s="206"/>
      <c r="AF4" s="206"/>
      <c r="AG4" s="206"/>
      <c r="AH4" s="252"/>
    </row>
    <row r="5" spans="1:34">
      <c r="A5" s="202"/>
      <c r="B5" s="206"/>
      <c r="C5" s="204"/>
      <c r="D5" s="205"/>
      <c r="E5" s="206"/>
      <c r="F5" s="206"/>
      <c r="G5" s="205"/>
      <c r="H5" s="206"/>
      <c r="I5" s="252"/>
      <c r="J5" s="206"/>
      <c r="K5" s="206"/>
      <c r="L5" s="241"/>
      <c r="M5" s="242"/>
      <c r="N5" s="254"/>
      <c r="O5" s="206"/>
      <c r="P5" s="242"/>
      <c r="Q5" s="273"/>
      <c r="R5" s="273"/>
      <c r="S5" s="206"/>
      <c r="T5" s="206"/>
      <c r="U5" s="206"/>
      <c r="V5" s="206"/>
      <c r="W5" s="206"/>
      <c r="X5" s="206"/>
      <c r="Y5" s="206"/>
      <c r="Z5" s="206"/>
      <c r="AA5" s="206"/>
      <c r="AB5" s="206"/>
      <c r="AC5" s="206"/>
      <c r="AD5" s="206"/>
      <c r="AE5" s="206"/>
      <c r="AF5" s="206"/>
      <c r="AG5" s="206"/>
      <c r="AH5" s="252"/>
    </row>
    <row r="6" spans="1:34">
      <c r="A6" s="207" t="s">
        <v>671</v>
      </c>
      <c r="B6" s="208" t="s">
        <v>672</v>
      </c>
      <c r="C6" s="209" t="s">
        <v>673</v>
      </c>
      <c r="D6" s="210">
        <v>2</v>
      </c>
      <c r="E6" s="210">
        <v>2</v>
      </c>
      <c r="F6" s="210" t="s">
        <v>674</v>
      </c>
      <c r="G6" s="207">
        <v>3</v>
      </c>
      <c r="H6" s="211">
        <v>6</v>
      </c>
      <c r="I6" s="209" t="s">
        <v>675</v>
      </c>
      <c r="J6" s="210">
        <v>3</v>
      </c>
      <c r="K6" s="209" t="s">
        <v>676</v>
      </c>
      <c r="L6" s="255" t="s">
        <v>677</v>
      </c>
      <c r="M6" s="211" t="s">
        <v>678</v>
      </c>
      <c r="N6" s="256" t="s">
        <v>679</v>
      </c>
      <c r="O6" s="206">
        <v>19</v>
      </c>
      <c r="P6" s="242"/>
      <c r="Q6" s="219"/>
      <c r="R6" s="242"/>
      <c r="S6" s="219"/>
      <c r="T6" s="219"/>
      <c r="U6" s="206"/>
      <c r="V6" s="206"/>
      <c r="W6" s="206"/>
      <c r="X6" s="206"/>
      <c r="Y6" s="206"/>
      <c r="Z6" s="206"/>
      <c r="AA6" s="206"/>
      <c r="AB6" s="206"/>
      <c r="AC6" s="206"/>
      <c r="AD6" s="206"/>
      <c r="AE6" s="206"/>
      <c r="AF6" s="206"/>
      <c r="AG6" s="206"/>
      <c r="AH6" s="252"/>
    </row>
    <row r="7" spans="1:34">
      <c r="A7" s="212" t="s">
        <v>680</v>
      </c>
      <c r="B7" s="213" t="s">
        <v>681</v>
      </c>
      <c r="C7" s="214" t="s">
        <v>682</v>
      </c>
      <c r="D7" s="215">
        <v>1</v>
      </c>
      <c r="E7" s="215">
        <v>4</v>
      </c>
      <c r="F7" s="215" t="s">
        <v>683</v>
      </c>
      <c r="G7" s="212">
        <v>2</v>
      </c>
      <c r="H7" s="206">
        <v>4</v>
      </c>
      <c r="I7" s="214" t="s">
        <v>684</v>
      </c>
      <c r="J7" s="215">
        <v>1</v>
      </c>
      <c r="K7" s="214" t="s">
        <v>685</v>
      </c>
      <c r="L7" s="252" t="s">
        <v>686</v>
      </c>
      <c r="M7" s="242"/>
      <c r="N7" s="257" t="s">
        <v>687</v>
      </c>
      <c r="O7" s="206"/>
      <c r="P7" s="242"/>
      <c r="Q7" s="219"/>
      <c r="R7" s="242"/>
      <c r="S7" s="219"/>
      <c r="T7" s="219"/>
      <c r="U7" s="206"/>
      <c r="V7" s="206"/>
      <c r="W7" s="206"/>
      <c r="X7" s="206"/>
      <c r="Y7" s="206"/>
      <c r="Z7" s="206"/>
      <c r="AA7" s="206"/>
      <c r="AB7" s="206"/>
      <c r="AC7" s="206"/>
      <c r="AD7" s="206"/>
      <c r="AE7" s="206"/>
      <c r="AF7" s="206"/>
      <c r="AG7" s="206"/>
      <c r="AH7" s="252"/>
    </row>
    <row r="8" spans="1:34">
      <c r="A8" s="216"/>
      <c r="B8" s="217"/>
      <c r="C8" s="218"/>
      <c r="D8" s="215">
        <v>4</v>
      </c>
      <c r="E8" s="215">
        <v>1</v>
      </c>
      <c r="F8" s="215" t="s">
        <v>688</v>
      </c>
      <c r="G8" s="212">
        <v>1</v>
      </c>
      <c r="H8" s="206">
        <v>3</v>
      </c>
      <c r="I8" s="214" t="s">
        <v>689</v>
      </c>
      <c r="J8" s="215">
        <v>2</v>
      </c>
      <c r="K8" s="214" t="s">
        <v>690</v>
      </c>
      <c r="L8" s="258"/>
      <c r="M8" s="242"/>
      <c r="N8" s="257" t="s">
        <v>691</v>
      </c>
      <c r="O8" s="206"/>
      <c r="P8" s="242"/>
      <c r="Q8" s="219"/>
      <c r="R8" s="242"/>
      <c r="S8" s="219"/>
      <c r="T8" s="219"/>
      <c r="U8" s="206"/>
      <c r="V8" s="206"/>
      <c r="W8" s="206"/>
      <c r="X8" s="206"/>
      <c r="Y8" s="206"/>
      <c r="Z8" s="206"/>
      <c r="AA8" s="206"/>
      <c r="AB8" s="206"/>
      <c r="AC8" s="206"/>
      <c r="AD8" s="206"/>
      <c r="AE8" s="206"/>
      <c r="AF8" s="206"/>
      <c r="AG8" s="206"/>
      <c r="AH8" s="252"/>
    </row>
    <row r="9" spans="1:34">
      <c r="A9" s="216"/>
      <c r="B9" s="217"/>
      <c r="C9" s="218"/>
      <c r="D9" s="215"/>
      <c r="E9" s="215"/>
      <c r="F9" s="219"/>
      <c r="G9" s="212"/>
      <c r="H9" s="206"/>
      <c r="I9" s="218"/>
      <c r="J9" s="215"/>
      <c r="K9" s="218"/>
      <c r="L9" s="258"/>
      <c r="M9" s="242"/>
      <c r="N9" s="254"/>
      <c r="O9" s="206"/>
      <c r="P9" s="242"/>
      <c r="Q9" s="219"/>
      <c r="R9" s="242"/>
      <c r="S9" s="219"/>
      <c r="T9" s="219"/>
      <c r="U9" s="206"/>
      <c r="V9" s="206"/>
      <c r="W9" s="206"/>
      <c r="X9" s="206"/>
      <c r="Y9" s="206"/>
      <c r="Z9" s="206"/>
      <c r="AA9" s="206"/>
      <c r="AB9" s="206"/>
      <c r="AC9" s="206"/>
      <c r="AD9" s="206"/>
      <c r="AE9" s="206"/>
      <c r="AF9" s="206"/>
      <c r="AG9" s="206"/>
      <c r="AH9" s="252"/>
    </row>
    <row r="10" spans="1:34">
      <c r="A10" s="220" t="s">
        <v>692</v>
      </c>
      <c r="B10" s="211" t="s">
        <v>692</v>
      </c>
      <c r="C10" s="221"/>
      <c r="D10" s="222">
        <v>4</v>
      </c>
      <c r="E10" s="211">
        <v>1</v>
      </c>
      <c r="F10" s="211" t="s">
        <v>693</v>
      </c>
      <c r="G10" s="222">
        <v>3</v>
      </c>
      <c r="H10" s="211">
        <v>6</v>
      </c>
      <c r="I10" s="255" t="s">
        <v>694</v>
      </c>
      <c r="J10" s="211">
        <v>3</v>
      </c>
      <c r="K10" s="211" t="s">
        <v>695</v>
      </c>
      <c r="L10" s="249"/>
      <c r="M10" s="259"/>
      <c r="N10" s="260"/>
      <c r="O10" s="206">
        <v>21</v>
      </c>
      <c r="P10" s="242"/>
      <c r="Q10" s="219"/>
      <c r="R10" s="242"/>
      <c r="S10" s="242"/>
      <c r="T10" s="206"/>
      <c r="U10" s="206"/>
      <c r="V10" s="206"/>
      <c r="W10" s="206"/>
      <c r="X10" s="206"/>
      <c r="Y10" s="206"/>
      <c r="Z10" s="206"/>
      <c r="AA10" s="206"/>
      <c r="AB10" s="206"/>
      <c r="AC10" s="206"/>
      <c r="AD10" s="206"/>
      <c r="AE10" s="206"/>
      <c r="AF10" s="206"/>
      <c r="AG10" s="206"/>
      <c r="AH10" s="252"/>
    </row>
    <row r="11" spans="1:34">
      <c r="A11" s="223" t="s">
        <v>696</v>
      </c>
      <c r="B11" s="206" t="s">
        <v>697</v>
      </c>
      <c r="C11" s="204"/>
      <c r="D11" s="205">
        <v>3</v>
      </c>
      <c r="E11" s="206">
        <v>1</v>
      </c>
      <c r="F11" s="206" t="s">
        <v>698</v>
      </c>
      <c r="G11" s="205">
        <v>2</v>
      </c>
      <c r="H11" s="206">
        <v>4</v>
      </c>
      <c r="I11" s="252" t="s">
        <v>699</v>
      </c>
      <c r="J11" s="206">
        <v>2</v>
      </c>
      <c r="K11" s="206" t="s">
        <v>700</v>
      </c>
      <c r="L11" s="241"/>
      <c r="M11" s="258"/>
      <c r="N11" s="260"/>
      <c r="O11" s="206"/>
      <c r="P11" s="242"/>
      <c r="Q11" s="219"/>
      <c r="R11" s="242"/>
      <c r="S11" s="242"/>
      <c r="T11" s="206"/>
      <c r="U11" s="206"/>
      <c r="V11" s="206"/>
      <c r="W11" s="206"/>
      <c r="X11" s="206"/>
      <c r="Y11" s="206"/>
      <c r="Z11" s="206"/>
      <c r="AA11" s="206"/>
      <c r="AB11" s="206"/>
      <c r="AC11" s="206"/>
      <c r="AD11" s="206"/>
      <c r="AE11" s="206"/>
      <c r="AF11" s="206"/>
      <c r="AG11" s="206"/>
      <c r="AH11" s="252"/>
    </row>
    <row r="12" spans="1:34">
      <c r="A12" s="223"/>
      <c r="B12" s="206"/>
      <c r="C12" s="204"/>
      <c r="D12" s="205">
        <v>2</v>
      </c>
      <c r="E12" s="206">
        <v>2</v>
      </c>
      <c r="F12" s="206" t="s">
        <v>701</v>
      </c>
      <c r="G12" s="205"/>
      <c r="H12" s="206"/>
      <c r="I12" s="252"/>
      <c r="J12" s="206">
        <v>2</v>
      </c>
      <c r="K12" s="206" t="s">
        <v>702</v>
      </c>
      <c r="L12" s="241"/>
      <c r="M12" s="258"/>
      <c r="N12" s="260"/>
      <c r="O12" s="206"/>
      <c r="P12" s="242"/>
      <c r="Q12" s="219"/>
      <c r="R12" s="242"/>
      <c r="S12" s="242"/>
      <c r="T12" s="206"/>
      <c r="U12" s="206"/>
      <c r="V12" s="206"/>
      <c r="W12" s="206"/>
      <c r="X12" s="206"/>
      <c r="Y12" s="206"/>
      <c r="Z12" s="206"/>
      <c r="AA12" s="206"/>
      <c r="AB12" s="206"/>
      <c r="AC12" s="206"/>
      <c r="AD12" s="206"/>
      <c r="AE12" s="206"/>
      <c r="AF12" s="206"/>
      <c r="AG12" s="206"/>
      <c r="AH12" s="252"/>
    </row>
    <row r="13" spans="1:34">
      <c r="A13" s="224"/>
      <c r="B13" s="225"/>
      <c r="C13" s="226"/>
      <c r="D13" s="227"/>
      <c r="E13" s="225"/>
      <c r="F13" s="225"/>
      <c r="G13" s="227"/>
      <c r="H13" s="228"/>
      <c r="I13" s="261"/>
      <c r="J13" s="225"/>
      <c r="K13" s="225"/>
      <c r="L13" s="262"/>
      <c r="M13" s="261"/>
      <c r="N13" s="260"/>
      <c r="O13" s="206"/>
      <c r="P13" s="242"/>
      <c r="Q13" s="219"/>
      <c r="R13" s="242"/>
      <c r="S13" s="242"/>
      <c r="T13" s="206"/>
      <c r="U13" s="206"/>
      <c r="V13" s="206"/>
      <c r="W13" s="206"/>
      <c r="X13" s="206"/>
      <c r="Y13" s="206"/>
      <c r="Z13" s="206"/>
      <c r="AA13" s="206"/>
      <c r="AB13" s="206"/>
      <c r="AC13" s="206"/>
      <c r="AD13" s="206"/>
      <c r="AE13" s="206"/>
      <c r="AF13" s="206"/>
      <c r="AG13" s="206"/>
      <c r="AH13" s="252"/>
    </row>
    <row r="14" spans="1:34">
      <c r="A14" s="202" t="s">
        <v>703</v>
      </c>
      <c r="B14" s="206" t="s">
        <v>704</v>
      </c>
      <c r="C14" s="204" t="s">
        <v>705</v>
      </c>
      <c r="D14" s="205">
        <v>2</v>
      </c>
      <c r="E14" s="206">
        <v>4</v>
      </c>
      <c r="F14" s="206" t="s">
        <v>706</v>
      </c>
      <c r="G14" s="205">
        <v>2</v>
      </c>
      <c r="H14" s="206">
        <v>5</v>
      </c>
      <c r="I14" s="252" t="s">
        <v>707</v>
      </c>
      <c r="J14" s="206">
        <v>2</v>
      </c>
      <c r="K14" s="206" t="s">
        <v>708</v>
      </c>
      <c r="L14" s="241"/>
      <c r="M14" s="242"/>
      <c r="N14" s="251"/>
      <c r="O14" s="206">
        <v>19</v>
      </c>
      <c r="P14" s="242"/>
      <c r="Q14" s="242"/>
      <c r="R14" s="219"/>
      <c r="S14" s="206"/>
      <c r="T14" s="206"/>
      <c r="U14" s="206"/>
      <c r="V14" s="206"/>
      <c r="W14" s="206"/>
      <c r="X14" s="206"/>
      <c r="Y14" s="206"/>
      <c r="Z14" s="206"/>
      <c r="AA14" s="206"/>
      <c r="AB14" s="206"/>
      <c r="AC14" s="206"/>
      <c r="AD14" s="206"/>
      <c r="AE14" s="206"/>
      <c r="AF14" s="206"/>
      <c r="AG14" s="206"/>
      <c r="AH14" s="252"/>
    </row>
    <row r="15" spans="1:34">
      <c r="A15" s="202" t="s">
        <v>709</v>
      </c>
      <c r="B15" s="206" t="s">
        <v>710</v>
      </c>
      <c r="C15" s="204" t="s">
        <v>711</v>
      </c>
      <c r="D15" s="205">
        <v>2</v>
      </c>
      <c r="E15" s="206">
        <v>2</v>
      </c>
      <c r="F15" s="206" t="s">
        <v>712</v>
      </c>
      <c r="G15" s="205">
        <v>4</v>
      </c>
      <c r="H15" s="206">
        <v>6</v>
      </c>
      <c r="I15" s="252" t="s">
        <v>713</v>
      </c>
      <c r="J15" s="206">
        <v>1</v>
      </c>
      <c r="K15" s="206" t="s">
        <v>714</v>
      </c>
      <c r="L15" s="241"/>
      <c r="M15" s="242"/>
      <c r="N15" s="253"/>
      <c r="O15" s="206"/>
      <c r="P15" s="242"/>
      <c r="Q15" s="219"/>
      <c r="R15" s="219"/>
      <c r="S15" s="242"/>
      <c r="T15" s="206"/>
      <c r="U15" s="206"/>
      <c r="V15" s="206"/>
      <c r="W15" s="206"/>
      <c r="X15" s="206"/>
      <c r="Y15" s="206"/>
      <c r="Z15" s="206"/>
      <c r="AA15" s="206"/>
      <c r="AB15" s="206"/>
      <c r="AC15" s="206"/>
      <c r="AD15" s="206"/>
      <c r="AE15" s="206"/>
      <c r="AF15" s="206"/>
      <c r="AG15" s="206"/>
      <c r="AH15" s="252"/>
    </row>
    <row r="16" spans="1:34">
      <c r="A16" s="202"/>
      <c r="B16" s="206"/>
      <c r="C16" s="204"/>
      <c r="D16" s="205">
        <v>3</v>
      </c>
      <c r="E16" s="206">
        <v>1</v>
      </c>
      <c r="F16" s="206" t="s">
        <v>715</v>
      </c>
      <c r="G16" s="205"/>
      <c r="H16" s="206"/>
      <c r="I16" s="252"/>
      <c r="J16" s="206">
        <v>3</v>
      </c>
      <c r="K16" s="206" t="s">
        <v>716</v>
      </c>
      <c r="L16" s="241"/>
      <c r="M16" s="242"/>
      <c r="N16" s="253"/>
      <c r="O16" s="206"/>
      <c r="P16" s="242"/>
      <c r="Q16" s="219"/>
      <c r="R16" s="242"/>
      <c r="S16" s="206"/>
      <c r="T16" s="206"/>
      <c r="U16" s="206"/>
      <c r="V16" s="206"/>
      <c r="W16" s="206"/>
      <c r="X16" s="206"/>
      <c r="Y16" s="206"/>
      <c r="Z16" s="206"/>
      <c r="AA16" s="206"/>
      <c r="AB16" s="206"/>
      <c r="AC16" s="206"/>
      <c r="AD16" s="206"/>
      <c r="AE16" s="206"/>
      <c r="AF16" s="206"/>
      <c r="AG16" s="206"/>
      <c r="AH16" s="252"/>
    </row>
    <row r="17" spans="1:34">
      <c r="A17" s="229"/>
      <c r="B17" s="225"/>
      <c r="C17" s="226"/>
      <c r="D17" s="227"/>
      <c r="E17" s="225"/>
      <c r="F17" s="225"/>
      <c r="G17" s="227"/>
      <c r="H17" s="225"/>
      <c r="I17" s="263"/>
      <c r="J17" s="225"/>
      <c r="K17" s="225"/>
      <c r="L17" s="262"/>
      <c r="M17" s="228"/>
      <c r="N17" s="254"/>
      <c r="O17" s="206"/>
      <c r="P17" s="242"/>
      <c r="Q17" s="219"/>
      <c r="R17" s="242"/>
      <c r="S17" s="206"/>
      <c r="T17" s="206"/>
      <c r="U17" s="206"/>
      <c r="V17" s="206"/>
      <c r="W17" s="206"/>
      <c r="X17" s="206"/>
      <c r="Y17" s="206"/>
      <c r="Z17" s="206"/>
      <c r="AA17" s="206"/>
      <c r="AB17" s="206"/>
      <c r="AC17" s="206"/>
      <c r="AD17" s="206"/>
      <c r="AE17" s="206"/>
      <c r="AF17" s="206"/>
      <c r="AG17" s="206"/>
      <c r="AH17" s="252"/>
    </row>
    <row r="18" spans="1:34">
      <c r="A18" s="202" t="s">
        <v>717</v>
      </c>
      <c r="B18" s="206" t="s">
        <v>718</v>
      </c>
      <c r="C18" s="204" t="s">
        <v>719</v>
      </c>
      <c r="D18" s="205">
        <v>2</v>
      </c>
      <c r="E18" s="206">
        <v>3</v>
      </c>
      <c r="F18" s="206" t="s">
        <v>720</v>
      </c>
      <c r="G18" s="205">
        <v>2</v>
      </c>
      <c r="H18" s="206">
        <v>4</v>
      </c>
      <c r="I18" s="252" t="s">
        <v>721</v>
      </c>
      <c r="J18" s="206">
        <v>2</v>
      </c>
      <c r="K18" s="206" t="s">
        <v>722</v>
      </c>
      <c r="L18" s="241"/>
      <c r="M18" s="242"/>
      <c r="N18" s="253"/>
      <c r="O18" s="206">
        <v>20</v>
      </c>
      <c r="P18" s="242"/>
      <c r="Q18" s="215"/>
      <c r="R18" s="242"/>
      <c r="S18" s="206"/>
      <c r="T18" s="206"/>
      <c r="U18" s="206"/>
      <c r="V18" s="206"/>
      <c r="W18" s="206"/>
      <c r="X18" s="206"/>
      <c r="Y18" s="206"/>
      <c r="Z18" s="206"/>
      <c r="AA18" s="206"/>
      <c r="AB18" s="206"/>
      <c r="AC18" s="206"/>
      <c r="AD18" s="206"/>
      <c r="AE18" s="206"/>
      <c r="AF18" s="206"/>
      <c r="AG18" s="206"/>
      <c r="AH18" s="252"/>
    </row>
    <row r="19" spans="1:34">
      <c r="A19" s="202" t="s">
        <v>723</v>
      </c>
      <c r="B19" s="206"/>
      <c r="C19" s="204" t="s">
        <v>724</v>
      </c>
      <c r="D19" s="205">
        <v>1</v>
      </c>
      <c r="E19" s="206">
        <v>4</v>
      </c>
      <c r="F19" s="206" t="s">
        <v>725</v>
      </c>
      <c r="G19" s="205">
        <v>1</v>
      </c>
      <c r="H19" s="206">
        <v>6</v>
      </c>
      <c r="I19" s="252" t="s">
        <v>726</v>
      </c>
      <c r="J19" s="206">
        <v>3</v>
      </c>
      <c r="K19" s="206" t="s">
        <v>727</v>
      </c>
      <c r="L19" s="241"/>
      <c r="M19" s="242"/>
      <c r="N19" s="253"/>
      <c r="O19" s="206"/>
      <c r="P19" s="206"/>
      <c r="Q19" s="215"/>
      <c r="R19" s="206"/>
      <c r="S19" s="206"/>
      <c r="T19" s="206"/>
      <c r="U19" s="206"/>
      <c r="V19" s="206"/>
      <c r="W19" s="206"/>
      <c r="X19" s="206"/>
      <c r="Y19" s="206"/>
      <c r="Z19" s="206"/>
      <c r="AA19" s="206"/>
      <c r="AB19" s="206"/>
      <c r="AC19" s="206"/>
      <c r="AD19" s="206"/>
      <c r="AE19" s="206"/>
      <c r="AF19" s="206"/>
      <c r="AG19" s="206"/>
      <c r="AH19" s="252"/>
    </row>
    <row r="20" spans="1:34">
      <c r="A20" s="202"/>
      <c r="B20" s="206"/>
      <c r="C20" s="204"/>
      <c r="D20" s="205">
        <v>4</v>
      </c>
      <c r="E20" s="206">
        <v>1</v>
      </c>
      <c r="F20" s="206" t="s">
        <v>728</v>
      </c>
      <c r="G20" s="205">
        <v>3</v>
      </c>
      <c r="H20" s="206">
        <v>3</v>
      </c>
      <c r="I20" s="252" t="s">
        <v>729</v>
      </c>
      <c r="J20" s="206">
        <v>2</v>
      </c>
      <c r="K20" s="206" t="s">
        <v>730</v>
      </c>
      <c r="L20" s="241"/>
      <c r="M20" s="242"/>
      <c r="N20" s="253"/>
      <c r="O20" s="206"/>
      <c r="P20" s="206"/>
      <c r="Q20" s="206"/>
      <c r="R20" s="242"/>
      <c r="S20" s="206"/>
      <c r="T20" s="206"/>
      <c r="U20" s="206"/>
      <c r="V20" s="206"/>
      <c r="W20" s="206"/>
      <c r="X20" s="206"/>
      <c r="Y20" s="206"/>
      <c r="Z20" s="206"/>
      <c r="AA20" s="206"/>
      <c r="AB20" s="206"/>
      <c r="AC20" s="206"/>
      <c r="AD20" s="206"/>
      <c r="AE20" s="206"/>
      <c r="AF20" s="206"/>
      <c r="AG20" s="206"/>
      <c r="AH20" s="252"/>
    </row>
    <row r="21" spans="1:34">
      <c r="A21" s="202"/>
      <c r="B21" s="206"/>
      <c r="C21" s="204"/>
      <c r="D21" s="205"/>
      <c r="E21" s="206"/>
      <c r="F21" s="206"/>
      <c r="G21" s="205"/>
      <c r="H21" s="206"/>
      <c r="I21" s="252"/>
      <c r="J21" s="206"/>
      <c r="K21" s="206"/>
      <c r="L21" s="241"/>
      <c r="M21" s="242"/>
      <c r="N21" s="253"/>
      <c r="O21" s="206"/>
      <c r="P21" s="206"/>
      <c r="Q21" s="206"/>
      <c r="R21" s="242"/>
      <c r="S21" s="206"/>
      <c r="T21" s="206"/>
      <c r="U21" s="206"/>
      <c r="V21" s="206"/>
      <c r="W21" s="206"/>
      <c r="X21" s="206"/>
      <c r="Y21" s="206"/>
      <c r="Z21" s="206"/>
      <c r="AA21" s="206"/>
      <c r="AB21" s="206"/>
      <c r="AC21" s="206"/>
      <c r="AD21" s="206"/>
      <c r="AE21" s="206"/>
      <c r="AF21" s="206"/>
      <c r="AG21" s="206"/>
      <c r="AH21" s="252"/>
    </row>
    <row r="22" spans="1:34">
      <c r="A22" s="220" t="s">
        <v>731</v>
      </c>
      <c r="B22" s="211" t="s">
        <v>732</v>
      </c>
      <c r="C22" s="221" t="s">
        <v>733</v>
      </c>
      <c r="D22" s="222">
        <v>2</v>
      </c>
      <c r="E22" s="211">
        <v>4</v>
      </c>
      <c r="F22" s="211" t="s">
        <v>734</v>
      </c>
      <c r="G22" s="222">
        <v>4</v>
      </c>
      <c r="H22" s="211">
        <v>3</v>
      </c>
      <c r="I22" s="255" t="s">
        <v>735</v>
      </c>
      <c r="J22" s="211">
        <v>1</v>
      </c>
      <c r="K22" s="211" t="s">
        <v>736</v>
      </c>
      <c r="L22" s="249"/>
      <c r="M22" s="259"/>
      <c r="N22" s="264"/>
      <c r="O22" s="206">
        <v>20</v>
      </c>
      <c r="P22" s="242"/>
      <c r="Q22" s="273"/>
      <c r="R22" s="273"/>
      <c r="S22" s="242"/>
      <c r="T22" s="206"/>
      <c r="U22" s="206"/>
      <c r="V22" s="206"/>
      <c r="W22" s="206"/>
      <c r="X22" s="206"/>
      <c r="Y22" s="206"/>
      <c r="Z22" s="206"/>
      <c r="AA22" s="206"/>
      <c r="AB22" s="206"/>
      <c r="AC22" s="206"/>
      <c r="AD22" s="206"/>
      <c r="AE22" s="206"/>
      <c r="AF22" s="206"/>
      <c r="AG22" s="206"/>
      <c r="AH22" s="252"/>
    </row>
    <row r="23" spans="1:34">
      <c r="A23" s="223" t="s">
        <v>737</v>
      </c>
      <c r="B23" s="206" t="s">
        <v>738</v>
      </c>
      <c r="C23" s="204" t="s">
        <v>739</v>
      </c>
      <c r="D23" s="205">
        <v>3</v>
      </c>
      <c r="E23" s="206">
        <v>1</v>
      </c>
      <c r="F23" s="206" t="s">
        <v>740</v>
      </c>
      <c r="G23" s="205">
        <v>2</v>
      </c>
      <c r="H23" s="206">
        <v>4</v>
      </c>
      <c r="I23" s="252" t="s">
        <v>741</v>
      </c>
      <c r="J23" s="206">
        <v>3</v>
      </c>
      <c r="K23" s="206" t="s">
        <v>742</v>
      </c>
      <c r="L23" s="241"/>
      <c r="M23" s="258"/>
      <c r="N23" s="260"/>
      <c r="O23" s="206"/>
      <c r="P23" s="242"/>
      <c r="Q23" s="273"/>
      <c r="R23" s="273"/>
      <c r="S23" s="206"/>
      <c r="T23" s="206"/>
      <c r="U23" s="206"/>
      <c r="V23" s="206"/>
      <c r="W23" s="206"/>
      <c r="X23" s="206"/>
      <c r="Y23" s="206"/>
      <c r="Z23" s="206"/>
      <c r="AA23" s="206"/>
      <c r="AB23" s="206"/>
      <c r="AC23" s="206"/>
      <c r="AD23" s="206"/>
      <c r="AE23" s="206"/>
      <c r="AF23" s="206"/>
      <c r="AG23" s="206"/>
      <c r="AH23" s="252"/>
    </row>
    <row r="24" spans="1:34">
      <c r="A24" s="223"/>
      <c r="B24" s="206"/>
      <c r="C24" s="204"/>
      <c r="D24" s="205">
        <v>2</v>
      </c>
      <c r="E24" s="206">
        <v>1</v>
      </c>
      <c r="F24" s="206" t="s">
        <v>743</v>
      </c>
      <c r="G24" s="205">
        <v>2</v>
      </c>
      <c r="H24" s="206">
        <v>5</v>
      </c>
      <c r="I24" s="252" t="s">
        <v>744</v>
      </c>
      <c r="J24" s="206">
        <v>1</v>
      </c>
      <c r="K24" s="206" t="s">
        <v>745</v>
      </c>
      <c r="L24" s="241"/>
      <c r="M24" s="258"/>
      <c r="N24" s="260"/>
      <c r="O24" s="206"/>
      <c r="P24" s="242"/>
      <c r="Q24" s="273"/>
      <c r="R24" s="273"/>
      <c r="S24" s="206"/>
      <c r="T24" s="206"/>
      <c r="U24" s="206"/>
      <c r="V24" s="206"/>
      <c r="W24" s="206"/>
      <c r="X24" s="206"/>
      <c r="Y24" s="206"/>
      <c r="Z24" s="206"/>
      <c r="AA24" s="206"/>
      <c r="AB24" s="206"/>
      <c r="AC24" s="206"/>
      <c r="AD24" s="206"/>
      <c r="AE24" s="206"/>
      <c r="AF24" s="206"/>
      <c r="AG24" s="206"/>
      <c r="AH24" s="252"/>
    </row>
    <row r="25" spans="1:34">
      <c r="A25" s="224"/>
      <c r="B25" s="225"/>
      <c r="C25" s="226"/>
      <c r="D25" s="227"/>
      <c r="E25" s="225"/>
      <c r="F25" s="225"/>
      <c r="G25" s="227"/>
      <c r="H25" s="225"/>
      <c r="I25" s="263"/>
      <c r="J25" s="225"/>
      <c r="K25" s="225"/>
      <c r="L25" s="262"/>
      <c r="M25" s="261"/>
      <c r="N25" s="260"/>
      <c r="O25" s="206"/>
      <c r="P25" s="242"/>
      <c r="Q25" s="242"/>
      <c r="R25" s="219"/>
      <c r="S25" s="206"/>
      <c r="T25" s="206"/>
      <c r="U25" s="206"/>
      <c r="V25" s="206"/>
      <c r="W25" s="206"/>
      <c r="X25" s="206"/>
      <c r="Y25" s="206"/>
      <c r="Z25" s="206"/>
      <c r="AA25" s="206"/>
      <c r="AB25" s="206"/>
      <c r="AC25" s="206"/>
      <c r="AD25" s="206"/>
      <c r="AE25" s="206"/>
      <c r="AF25" s="206"/>
      <c r="AG25" s="206"/>
      <c r="AH25" s="252"/>
    </row>
    <row r="26" spans="1:34">
      <c r="A26" s="230" t="s">
        <v>746</v>
      </c>
      <c r="B26" s="211"/>
      <c r="C26" s="222"/>
      <c r="D26" s="222">
        <v>2</v>
      </c>
      <c r="E26" s="211">
        <v>3</v>
      </c>
      <c r="F26" s="211" t="s">
        <v>747</v>
      </c>
      <c r="G26" s="231">
        <v>3</v>
      </c>
      <c r="H26" s="211">
        <v>2</v>
      </c>
      <c r="I26" s="255" t="s">
        <v>748</v>
      </c>
      <c r="J26" s="211">
        <v>1</v>
      </c>
      <c r="K26" s="211" t="s">
        <v>749</v>
      </c>
      <c r="L26" s="249"/>
      <c r="M26" s="250"/>
      <c r="N26" s="251"/>
      <c r="O26" s="206">
        <v>19</v>
      </c>
      <c r="P26" s="242"/>
      <c r="Q26" s="219"/>
      <c r="R26" s="242"/>
      <c r="S26" s="206"/>
      <c r="T26" s="206"/>
      <c r="U26" s="206"/>
      <c r="V26" s="206"/>
      <c r="W26" s="206"/>
      <c r="X26" s="206"/>
      <c r="Y26" s="206"/>
      <c r="Z26" s="206"/>
      <c r="AA26" s="206"/>
      <c r="AB26" s="206"/>
      <c r="AC26" s="206"/>
      <c r="AD26" s="206"/>
      <c r="AE26" s="206"/>
      <c r="AF26" s="206"/>
      <c r="AG26" s="206"/>
      <c r="AH26" s="252"/>
    </row>
    <row r="27" spans="1:34">
      <c r="A27" s="202" t="s">
        <v>750</v>
      </c>
      <c r="B27" s="206"/>
      <c r="C27" s="205"/>
      <c r="D27" s="205">
        <v>2</v>
      </c>
      <c r="E27" s="206">
        <v>4</v>
      </c>
      <c r="F27" s="206" t="s">
        <v>751</v>
      </c>
      <c r="G27" s="205">
        <v>3</v>
      </c>
      <c r="H27" s="206"/>
      <c r="I27" s="252" t="s">
        <v>752</v>
      </c>
      <c r="J27" s="206">
        <v>1</v>
      </c>
      <c r="K27" s="206" t="s">
        <v>753</v>
      </c>
      <c r="L27" s="241"/>
      <c r="M27" s="242"/>
      <c r="N27" s="253"/>
      <c r="O27" s="206"/>
      <c r="P27" s="242"/>
      <c r="Q27" s="219"/>
      <c r="R27" s="242"/>
      <c r="S27" s="242"/>
      <c r="T27" s="206"/>
      <c r="U27" s="206"/>
      <c r="V27" s="206"/>
      <c r="W27" s="206"/>
      <c r="X27" s="206"/>
      <c r="Y27" s="206"/>
      <c r="Z27" s="206"/>
      <c r="AA27" s="206"/>
      <c r="AB27" s="206"/>
      <c r="AC27" s="206"/>
      <c r="AD27" s="206"/>
      <c r="AE27" s="206"/>
      <c r="AF27" s="206"/>
      <c r="AG27" s="206"/>
      <c r="AH27" s="252"/>
    </row>
    <row r="28" spans="1:34">
      <c r="A28" s="202"/>
      <c r="B28" s="206"/>
      <c r="C28" s="205"/>
      <c r="D28" s="205">
        <v>2</v>
      </c>
      <c r="E28" s="206">
        <v>4</v>
      </c>
      <c r="F28" s="206" t="s">
        <v>754</v>
      </c>
      <c r="G28" s="205"/>
      <c r="H28" s="206"/>
      <c r="I28" s="252"/>
      <c r="J28" s="234">
        <v>3</v>
      </c>
      <c r="K28" s="235" t="s">
        <v>755</v>
      </c>
      <c r="L28" s="241"/>
      <c r="M28" s="242"/>
      <c r="N28" s="253"/>
      <c r="O28" s="206"/>
      <c r="P28" s="242"/>
      <c r="Q28" s="219"/>
      <c r="R28" s="242"/>
      <c r="S28" s="242"/>
      <c r="T28" s="206"/>
      <c r="U28" s="206"/>
      <c r="V28" s="206"/>
      <c r="W28" s="206"/>
      <c r="X28" s="206"/>
      <c r="Y28" s="206"/>
      <c r="Z28" s="206"/>
      <c r="AA28" s="206"/>
      <c r="AB28" s="206"/>
      <c r="AC28" s="206"/>
      <c r="AD28" s="206"/>
      <c r="AE28" s="206"/>
      <c r="AF28" s="206"/>
      <c r="AG28" s="206"/>
      <c r="AH28" s="252"/>
    </row>
    <row r="29" spans="1:34">
      <c r="A29" s="229"/>
      <c r="B29" s="225"/>
      <c r="C29" s="227"/>
      <c r="D29" s="227">
        <v>2</v>
      </c>
      <c r="E29" s="225">
        <v>1</v>
      </c>
      <c r="F29" s="225" t="s">
        <v>756</v>
      </c>
      <c r="G29" s="227"/>
      <c r="H29" s="225"/>
      <c r="I29" s="263"/>
      <c r="J29" s="265"/>
      <c r="K29" s="265"/>
      <c r="L29" s="262"/>
      <c r="M29" s="228"/>
      <c r="N29" s="254"/>
      <c r="O29" s="206"/>
      <c r="P29" s="242"/>
      <c r="Q29" s="219"/>
      <c r="R29" s="242"/>
      <c r="S29" s="242"/>
      <c r="T29" s="206"/>
      <c r="U29" s="206"/>
      <c r="V29" s="206"/>
      <c r="W29" s="206"/>
      <c r="X29" s="206"/>
      <c r="Y29" s="206"/>
      <c r="Z29" s="206"/>
      <c r="AA29" s="206"/>
      <c r="AB29" s="206"/>
      <c r="AC29" s="206"/>
      <c r="AD29" s="206"/>
      <c r="AE29" s="206"/>
      <c r="AF29" s="206"/>
      <c r="AG29" s="206"/>
      <c r="AH29" s="252"/>
    </row>
    <row r="30" spans="1:34">
      <c r="A30" s="202" t="s">
        <v>757</v>
      </c>
      <c r="B30" s="206" t="s">
        <v>758</v>
      </c>
      <c r="C30" s="232" t="s">
        <v>759</v>
      </c>
      <c r="D30" s="233">
        <v>4</v>
      </c>
      <c r="E30" s="206">
        <v>1</v>
      </c>
      <c r="F30" s="206" t="s">
        <v>760</v>
      </c>
      <c r="G30" s="205">
        <v>3</v>
      </c>
      <c r="H30" s="206">
        <v>3</v>
      </c>
      <c r="I30" s="252" t="s">
        <v>761</v>
      </c>
      <c r="J30" s="206">
        <v>3</v>
      </c>
      <c r="K30" s="206" t="s">
        <v>762</v>
      </c>
      <c r="L30" s="223" t="s">
        <v>763</v>
      </c>
      <c r="M30" s="206" t="s">
        <v>764</v>
      </c>
      <c r="N30" s="257" t="s">
        <v>320</v>
      </c>
      <c r="O30" s="206">
        <v>21</v>
      </c>
      <c r="P30" s="242"/>
      <c r="Q30" s="219"/>
      <c r="R30" s="242"/>
      <c r="S30" s="242"/>
      <c r="T30" s="206"/>
      <c r="U30" s="206"/>
      <c r="V30" s="206"/>
      <c r="W30" s="206"/>
      <c r="X30" s="206"/>
      <c r="Y30" s="206"/>
      <c r="Z30" s="206"/>
      <c r="AA30" s="206"/>
      <c r="AB30" s="206"/>
      <c r="AC30" s="206"/>
      <c r="AD30" s="206"/>
      <c r="AE30" s="206"/>
      <c r="AF30" s="206"/>
      <c r="AG30" s="206"/>
      <c r="AH30" s="252"/>
    </row>
    <row r="31" spans="1:34">
      <c r="A31" s="202" t="s">
        <v>765</v>
      </c>
      <c r="B31" s="206" t="s">
        <v>766</v>
      </c>
      <c r="C31" s="204"/>
      <c r="D31" s="205">
        <v>3</v>
      </c>
      <c r="E31" s="206">
        <v>4</v>
      </c>
      <c r="F31" s="206" t="s">
        <v>767</v>
      </c>
      <c r="G31" s="205">
        <v>1</v>
      </c>
      <c r="H31" s="206">
        <v>5</v>
      </c>
      <c r="I31" s="252" t="s">
        <v>768</v>
      </c>
      <c r="J31" s="206">
        <v>2</v>
      </c>
      <c r="K31" s="206" t="s">
        <v>769</v>
      </c>
      <c r="L31" s="223" t="s">
        <v>770</v>
      </c>
      <c r="M31" s="242"/>
      <c r="N31" s="257" t="s">
        <v>322</v>
      </c>
      <c r="O31" s="206"/>
      <c r="P31" s="242"/>
      <c r="Q31" s="219"/>
      <c r="R31" s="242"/>
      <c r="S31" s="242"/>
      <c r="T31" s="206"/>
      <c r="U31" s="206"/>
      <c r="V31" s="206"/>
      <c r="W31" s="206"/>
      <c r="X31" s="206"/>
      <c r="Y31" s="206"/>
      <c r="Z31" s="206"/>
      <c r="AA31" s="206"/>
      <c r="AB31" s="206"/>
      <c r="AC31" s="206"/>
      <c r="AD31" s="206"/>
      <c r="AE31" s="206"/>
      <c r="AF31" s="206"/>
      <c r="AG31" s="206"/>
      <c r="AH31" s="252"/>
    </row>
    <row r="32" spans="1:34">
      <c r="A32" s="202"/>
      <c r="B32" s="206"/>
      <c r="C32" s="204"/>
      <c r="D32" s="205">
        <v>1</v>
      </c>
      <c r="E32" s="206">
        <v>8</v>
      </c>
      <c r="F32" s="206" t="s">
        <v>771</v>
      </c>
      <c r="G32" s="205">
        <v>2</v>
      </c>
      <c r="H32" s="206">
        <v>7</v>
      </c>
      <c r="I32" s="252" t="s">
        <v>772</v>
      </c>
      <c r="J32" s="206"/>
      <c r="K32" s="206"/>
      <c r="L32" s="241"/>
      <c r="M32" s="242"/>
      <c r="N32" s="253"/>
      <c r="O32" s="206"/>
      <c r="P32" s="242"/>
      <c r="Q32" s="219"/>
      <c r="R32" s="242"/>
      <c r="S32" s="242"/>
      <c r="T32" s="206"/>
      <c r="U32" s="206"/>
      <c r="V32" s="206"/>
      <c r="W32" s="206"/>
      <c r="X32" s="206"/>
      <c r="Y32" s="206"/>
      <c r="Z32" s="206"/>
      <c r="AA32" s="206"/>
      <c r="AB32" s="206"/>
      <c r="AC32" s="206"/>
      <c r="AD32" s="206"/>
      <c r="AE32" s="206"/>
      <c r="AF32" s="206"/>
      <c r="AG32" s="206"/>
      <c r="AH32" s="252"/>
    </row>
    <row r="33" spans="1:34">
      <c r="A33" s="229"/>
      <c r="B33" s="225"/>
      <c r="C33" s="226"/>
      <c r="D33" s="227">
        <v>2</v>
      </c>
      <c r="E33" s="225">
        <v>2</v>
      </c>
      <c r="F33" s="225" t="s">
        <v>773</v>
      </c>
      <c r="G33" s="227"/>
      <c r="H33" s="225"/>
      <c r="I33" s="263"/>
      <c r="J33" s="225"/>
      <c r="K33" s="225"/>
      <c r="L33" s="262"/>
      <c r="M33" s="228"/>
      <c r="N33" s="266" t="s">
        <v>323</v>
      </c>
      <c r="O33" s="206"/>
      <c r="P33" s="242"/>
      <c r="Q33" s="219"/>
      <c r="R33" s="242"/>
      <c r="S33" s="242"/>
      <c r="T33" s="206"/>
      <c r="U33" s="206"/>
      <c r="V33" s="206"/>
      <c r="W33" s="206"/>
      <c r="X33" s="206"/>
      <c r="Y33" s="206"/>
      <c r="Z33" s="206"/>
      <c r="AA33" s="206"/>
      <c r="AB33" s="206"/>
      <c r="AC33" s="206"/>
      <c r="AD33" s="206"/>
      <c r="AE33" s="206"/>
      <c r="AF33" s="206"/>
      <c r="AG33" s="206"/>
      <c r="AH33" s="252"/>
    </row>
    <row r="34" spans="1:34">
      <c r="A34" s="202" t="s">
        <v>774</v>
      </c>
      <c r="B34" s="206" t="s">
        <v>775</v>
      </c>
      <c r="C34" s="204"/>
      <c r="D34" s="205">
        <v>3</v>
      </c>
      <c r="E34" s="206">
        <v>1</v>
      </c>
      <c r="F34" s="206" t="s">
        <v>776</v>
      </c>
      <c r="G34" s="205">
        <v>1</v>
      </c>
      <c r="H34" s="206">
        <v>6</v>
      </c>
      <c r="I34" s="252" t="s">
        <v>777</v>
      </c>
      <c r="J34" s="206">
        <v>3</v>
      </c>
      <c r="K34" s="206" t="s">
        <v>778</v>
      </c>
      <c r="L34" s="241"/>
      <c r="M34" s="242"/>
      <c r="N34" s="253"/>
      <c r="O34" s="206">
        <v>19</v>
      </c>
      <c r="P34" s="242"/>
      <c r="Q34" s="219"/>
      <c r="R34" s="242"/>
      <c r="S34" s="242"/>
      <c r="T34" s="206"/>
      <c r="U34" s="206"/>
      <c r="V34" s="206"/>
      <c r="W34" s="206"/>
      <c r="X34" s="206"/>
      <c r="Y34" s="206"/>
      <c r="Z34" s="206"/>
      <c r="AA34" s="206"/>
      <c r="AB34" s="206"/>
      <c r="AC34" s="206"/>
      <c r="AD34" s="206"/>
      <c r="AE34" s="206"/>
      <c r="AF34" s="206"/>
      <c r="AG34" s="206"/>
      <c r="AH34" s="252"/>
    </row>
    <row r="35" spans="1:34">
      <c r="A35" s="202" t="s">
        <v>779</v>
      </c>
      <c r="B35" s="206"/>
      <c r="C35" s="204"/>
      <c r="D35" s="205">
        <v>2</v>
      </c>
      <c r="E35" s="206">
        <v>2</v>
      </c>
      <c r="F35" s="206" t="s">
        <v>780</v>
      </c>
      <c r="G35" s="205">
        <v>4</v>
      </c>
      <c r="H35" s="206">
        <v>5</v>
      </c>
      <c r="I35" s="252" t="s">
        <v>781</v>
      </c>
      <c r="J35" s="206">
        <v>2</v>
      </c>
      <c r="K35" s="206" t="s">
        <v>782</v>
      </c>
      <c r="L35" s="241"/>
      <c r="M35" s="242"/>
      <c r="N35" s="253"/>
      <c r="O35" s="206"/>
      <c r="P35" s="242"/>
      <c r="Q35" s="219"/>
      <c r="R35" s="242"/>
      <c r="S35" s="242"/>
      <c r="T35" s="206"/>
      <c r="U35" s="206"/>
      <c r="V35" s="206"/>
      <c r="W35" s="206"/>
      <c r="X35" s="206"/>
      <c r="Y35" s="206"/>
      <c r="Z35" s="206"/>
      <c r="AA35" s="206"/>
      <c r="AB35" s="206"/>
      <c r="AC35" s="206"/>
      <c r="AD35" s="206"/>
      <c r="AE35" s="206"/>
      <c r="AF35" s="206"/>
      <c r="AG35" s="206"/>
      <c r="AH35" s="252"/>
    </row>
    <row r="36" spans="1:34">
      <c r="A36" s="202"/>
      <c r="B36" s="206"/>
      <c r="C36" s="204"/>
      <c r="D36" s="205">
        <v>1</v>
      </c>
      <c r="E36" s="206">
        <v>4</v>
      </c>
      <c r="F36" s="206" t="s">
        <v>783</v>
      </c>
      <c r="G36" s="205">
        <v>2</v>
      </c>
      <c r="H36" s="206">
        <v>7</v>
      </c>
      <c r="I36" s="252" t="s">
        <v>784</v>
      </c>
      <c r="J36" s="206">
        <v>1</v>
      </c>
      <c r="K36" s="206" t="s">
        <v>785</v>
      </c>
      <c r="L36" s="241"/>
      <c r="M36" s="242"/>
      <c r="N36" s="253"/>
      <c r="O36" s="206"/>
      <c r="P36" s="242"/>
      <c r="Q36" s="219"/>
      <c r="R36" s="274"/>
      <c r="S36" s="242"/>
      <c r="T36" s="206"/>
      <c r="U36" s="206"/>
      <c r="V36" s="206"/>
      <c r="W36" s="206"/>
      <c r="X36" s="206"/>
      <c r="Y36" s="206"/>
      <c r="Z36" s="206"/>
      <c r="AA36" s="206"/>
      <c r="AB36" s="206"/>
      <c r="AC36" s="206"/>
      <c r="AD36" s="206"/>
      <c r="AE36" s="206"/>
      <c r="AF36" s="206"/>
      <c r="AG36" s="206"/>
      <c r="AH36" s="252"/>
    </row>
    <row r="37" spans="1:34">
      <c r="A37" s="202" t="s">
        <v>786</v>
      </c>
      <c r="B37" s="206"/>
      <c r="C37" s="232" t="s">
        <v>787</v>
      </c>
      <c r="D37" s="233">
        <v>2</v>
      </c>
      <c r="E37" s="234">
        <v>4</v>
      </c>
      <c r="F37" s="235" t="s">
        <v>788</v>
      </c>
      <c r="G37" s="205">
        <v>3</v>
      </c>
      <c r="H37" s="206">
        <v>2</v>
      </c>
      <c r="I37" s="252" t="s">
        <v>789</v>
      </c>
      <c r="J37" s="206">
        <v>2</v>
      </c>
      <c r="K37" s="206" t="s">
        <v>790</v>
      </c>
      <c r="L37" s="223" t="s">
        <v>791</v>
      </c>
      <c r="M37" s="206" t="s">
        <v>792</v>
      </c>
      <c r="N37" s="253"/>
      <c r="O37" s="206"/>
      <c r="P37" s="242"/>
      <c r="Q37" s="219"/>
      <c r="R37" s="242"/>
      <c r="S37" s="242"/>
      <c r="T37" s="206"/>
      <c r="U37" s="206"/>
      <c r="V37" s="206"/>
      <c r="W37" s="206"/>
      <c r="X37" s="206"/>
      <c r="Y37" s="206"/>
      <c r="Z37" s="206"/>
      <c r="AA37" s="206"/>
      <c r="AB37" s="206"/>
      <c r="AC37" s="206"/>
      <c r="AD37" s="206"/>
      <c r="AE37" s="206"/>
      <c r="AF37" s="206"/>
      <c r="AG37" s="206"/>
      <c r="AH37" s="252"/>
    </row>
    <row r="38" spans="1:34">
      <c r="A38" s="202" t="s">
        <v>793</v>
      </c>
      <c r="B38" s="206"/>
      <c r="C38" s="204"/>
      <c r="D38" s="205">
        <v>1</v>
      </c>
      <c r="E38" s="206">
        <v>6</v>
      </c>
      <c r="F38" s="206" t="s">
        <v>794</v>
      </c>
      <c r="G38" s="205">
        <v>1</v>
      </c>
      <c r="H38" s="206">
        <v>5</v>
      </c>
      <c r="I38" s="252" t="s">
        <v>795</v>
      </c>
      <c r="J38" s="206">
        <v>2</v>
      </c>
      <c r="K38" s="206" t="s">
        <v>796</v>
      </c>
      <c r="L38" s="241"/>
      <c r="M38" s="242"/>
      <c r="N38" s="253"/>
      <c r="O38" s="206"/>
      <c r="P38" s="242"/>
      <c r="Q38" s="219"/>
      <c r="R38" s="242"/>
      <c r="S38" s="206"/>
      <c r="T38" s="206"/>
      <c r="U38" s="206"/>
      <c r="V38" s="206"/>
      <c r="W38" s="206"/>
      <c r="X38" s="206"/>
      <c r="Y38" s="206"/>
      <c r="Z38" s="206"/>
      <c r="AA38" s="206"/>
      <c r="AB38" s="206"/>
      <c r="AC38" s="206"/>
      <c r="AD38" s="206"/>
      <c r="AE38" s="206"/>
      <c r="AF38" s="206"/>
      <c r="AG38" s="206"/>
      <c r="AH38" s="252"/>
    </row>
    <row r="39" spans="1:34">
      <c r="A39" s="202"/>
      <c r="B39" s="206"/>
      <c r="C39" s="204"/>
      <c r="D39" s="205"/>
      <c r="E39" s="206"/>
      <c r="F39" s="206"/>
      <c r="G39" s="205"/>
      <c r="H39" s="206"/>
      <c r="I39" s="252"/>
      <c r="J39" s="206">
        <v>3</v>
      </c>
      <c r="K39" s="206" t="s">
        <v>797</v>
      </c>
      <c r="L39" s="241"/>
      <c r="M39" s="242"/>
      <c r="N39" s="253"/>
      <c r="O39" s="206"/>
      <c r="P39" s="242"/>
      <c r="Q39" s="219"/>
      <c r="R39" s="242"/>
      <c r="S39" s="206"/>
      <c r="T39" s="206"/>
      <c r="U39" s="206"/>
      <c r="V39" s="206"/>
      <c r="W39" s="206"/>
      <c r="X39" s="206"/>
      <c r="Y39" s="206"/>
      <c r="Z39" s="206"/>
      <c r="AA39" s="206"/>
      <c r="AB39" s="206"/>
      <c r="AC39" s="206"/>
      <c r="AD39" s="206"/>
      <c r="AE39" s="206"/>
      <c r="AF39" s="206"/>
      <c r="AG39" s="206"/>
      <c r="AH39" s="252"/>
    </row>
    <row r="40" spans="1:34">
      <c r="A40" s="229"/>
      <c r="B40" s="225"/>
      <c r="C40" s="226"/>
      <c r="D40" s="227"/>
      <c r="E40" s="225"/>
      <c r="F40" s="225"/>
      <c r="G40" s="227"/>
      <c r="H40" s="225"/>
      <c r="I40" s="263"/>
      <c r="J40" s="225">
        <v>1</v>
      </c>
      <c r="K40" s="225" t="s">
        <v>798</v>
      </c>
      <c r="L40" s="262"/>
      <c r="M40" s="228"/>
      <c r="N40" s="254"/>
      <c r="O40" s="206"/>
      <c r="P40" s="242"/>
      <c r="Q40" s="219"/>
      <c r="R40" s="242"/>
      <c r="S40" s="206"/>
      <c r="T40" s="206"/>
      <c r="U40" s="206"/>
      <c r="V40" s="206"/>
      <c r="W40" s="206"/>
      <c r="X40" s="206"/>
      <c r="Y40" s="206"/>
      <c r="Z40" s="206"/>
      <c r="AA40" s="206"/>
      <c r="AB40" s="206"/>
      <c r="AC40" s="206"/>
      <c r="AD40" s="206"/>
      <c r="AE40" s="206"/>
      <c r="AF40" s="206"/>
      <c r="AG40" s="206"/>
      <c r="AH40" s="252"/>
    </row>
    <row r="41" spans="1:34">
      <c r="A41" s="236" t="s">
        <v>799</v>
      </c>
      <c r="B41" s="220" t="s">
        <v>800</v>
      </c>
      <c r="C41" s="206" t="s">
        <v>801</v>
      </c>
      <c r="D41" s="222">
        <v>1</v>
      </c>
      <c r="E41" s="237"/>
      <c r="F41" s="210" t="s">
        <v>802</v>
      </c>
      <c r="G41" s="205"/>
      <c r="H41" s="206"/>
      <c r="I41" s="252" t="s">
        <v>803</v>
      </c>
      <c r="J41" s="211">
        <v>1</v>
      </c>
      <c r="K41" s="211" t="s">
        <v>804</v>
      </c>
      <c r="L41" s="241"/>
      <c r="M41" s="242"/>
      <c r="N41" s="257"/>
      <c r="O41" s="206"/>
      <c r="P41" s="206"/>
      <c r="Q41" s="206"/>
      <c r="R41" s="215"/>
      <c r="S41" s="206"/>
      <c r="T41" s="206"/>
      <c r="U41" s="206"/>
      <c r="V41" s="206"/>
      <c r="W41" s="206"/>
      <c r="X41" s="206"/>
      <c r="Y41" s="206"/>
      <c r="Z41" s="206"/>
      <c r="AA41" s="206"/>
      <c r="AB41" s="206"/>
      <c r="AC41" s="206"/>
      <c r="AD41" s="206"/>
      <c r="AE41" s="206"/>
      <c r="AF41" s="206"/>
      <c r="AG41" s="206"/>
      <c r="AH41" s="252"/>
    </row>
    <row r="42" spans="1:34">
      <c r="A42" s="238"/>
      <c r="B42" s="217"/>
      <c r="C42" s="215" t="s">
        <v>805</v>
      </c>
      <c r="D42" s="212">
        <v>1</v>
      </c>
      <c r="E42" s="219"/>
      <c r="F42" s="215" t="s">
        <v>806</v>
      </c>
      <c r="G42" s="212"/>
      <c r="H42" s="219"/>
      <c r="I42" s="214" t="s">
        <v>807</v>
      </c>
      <c r="J42" s="215">
        <v>1</v>
      </c>
      <c r="K42" s="215" t="s">
        <v>808</v>
      </c>
      <c r="L42" s="241"/>
      <c r="M42" s="242"/>
      <c r="N42" s="257"/>
      <c r="O42" s="206"/>
      <c r="P42" s="206"/>
      <c r="Q42" s="206"/>
      <c r="R42" s="215"/>
      <c r="S42" s="206"/>
      <c r="T42" s="206"/>
      <c r="U42" s="206"/>
      <c r="V42" s="206"/>
      <c r="W42" s="206"/>
      <c r="X42" s="206"/>
      <c r="Y42" s="206"/>
      <c r="Z42" s="206"/>
      <c r="AA42" s="206"/>
      <c r="AB42" s="206"/>
      <c r="AC42" s="206"/>
      <c r="AD42" s="206"/>
      <c r="AE42" s="206"/>
      <c r="AF42" s="206"/>
      <c r="AG42" s="206"/>
      <c r="AH42" s="252"/>
    </row>
    <row r="43" spans="1:34">
      <c r="A43" s="238"/>
      <c r="B43" s="217"/>
      <c r="C43" s="219"/>
      <c r="D43" s="212">
        <v>1</v>
      </c>
      <c r="E43" s="219"/>
      <c r="F43" s="215" t="s">
        <v>809</v>
      </c>
      <c r="G43" s="212"/>
      <c r="H43" s="219"/>
      <c r="I43" s="214" t="s">
        <v>810</v>
      </c>
      <c r="J43" s="215"/>
      <c r="K43" s="219"/>
      <c r="L43" s="241"/>
      <c r="M43" s="242"/>
      <c r="N43" s="257"/>
      <c r="O43" s="206"/>
      <c r="P43" s="206"/>
      <c r="Q43" s="206"/>
      <c r="R43" s="215"/>
      <c r="S43" s="206"/>
      <c r="T43" s="206"/>
      <c r="U43" s="206"/>
      <c r="V43" s="206"/>
      <c r="W43" s="206"/>
      <c r="X43" s="206"/>
      <c r="Y43" s="206"/>
      <c r="Z43" s="206"/>
      <c r="AA43" s="206"/>
      <c r="AB43" s="206"/>
      <c r="AC43" s="206"/>
      <c r="AD43" s="206"/>
      <c r="AE43" s="206"/>
      <c r="AF43" s="206"/>
      <c r="AG43" s="206"/>
      <c r="AH43" s="252"/>
    </row>
    <row r="44" spans="1:34">
      <c r="A44" s="238"/>
      <c r="B44" s="217"/>
      <c r="C44" s="219"/>
      <c r="D44" s="212"/>
      <c r="E44" s="219"/>
      <c r="F44" s="219"/>
      <c r="G44" s="212"/>
      <c r="H44" s="219"/>
      <c r="I44" s="214" t="s">
        <v>811</v>
      </c>
      <c r="J44" s="215"/>
      <c r="K44" s="219"/>
      <c r="L44" s="262"/>
      <c r="M44" s="228"/>
      <c r="N44" s="254"/>
      <c r="O44" s="206"/>
      <c r="P44" s="206"/>
      <c r="Q44" s="206"/>
      <c r="R44" s="215"/>
      <c r="S44" s="206"/>
      <c r="T44" s="206"/>
      <c r="U44" s="206"/>
      <c r="V44" s="206"/>
      <c r="W44" s="206"/>
      <c r="X44" s="206"/>
      <c r="Y44" s="206"/>
      <c r="Z44" s="206"/>
      <c r="AA44" s="206"/>
      <c r="AB44" s="206"/>
      <c r="AC44" s="206"/>
      <c r="AD44" s="206"/>
      <c r="AE44" s="206"/>
      <c r="AF44" s="206"/>
      <c r="AG44" s="206"/>
      <c r="AH44" s="252"/>
    </row>
    <row r="45" spans="1:34">
      <c r="A45" s="239" t="s">
        <v>812</v>
      </c>
      <c r="B45" s="208" t="s">
        <v>813</v>
      </c>
      <c r="C45" s="210" t="s">
        <v>814</v>
      </c>
      <c r="D45" s="207">
        <v>1</v>
      </c>
      <c r="E45" s="237"/>
      <c r="F45" s="210" t="s">
        <v>815</v>
      </c>
      <c r="G45" s="207">
        <v>2</v>
      </c>
      <c r="H45" s="237"/>
      <c r="I45" s="209" t="s">
        <v>816</v>
      </c>
      <c r="J45" s="210">
        <v>2</v>
      </c>
      <c r="K45" s="210" t="s">
        <v>817</v>
      </c>
      <c r="L45" s="213" t="s">
        <v>818</v>
      </c>
      <c r="M45" s="215" t="s">
        <v>819</v>
      </c>
      <c r="N45" s="257" t="s">
        <v>820</v>
      </c>
      <c r="O45" s="206"/>
      <c r="P45" s="206"/>
      <c r="Q45" s="206"/>
      <c r="R45" s="215"/>
      <c r="S45" s="206"/>
      <c r="T45" s="206"/>
      <c r="U45" s="206"/>
      <c r="V45" s="206"/>
      <c r="W45" s="206"/>
      <c r="X45" s="206"/>
      <c r="Y45" s="206"/>
      <c r="Z45" s="206"/>
      <c r="AA45" s="206"/>
      <c r="AB45" s="206"/>
      <c r="AC45" s="206"/>
      <c r="AD45" s="206"/>
      <c r="AE45" s="206"/>
      <c r="AF45" s="206"/>
      <c r="AG45" s="206"/>
      <c r="AH45" s="252"/>
    </row>
    <row r="46" spans="1:34">
      <c r="A46" s="238"/>
      <c r="B46" s="213" t="s">
        <v>821</v>
      </c>
      <c r="C46" s="215" t="s">
        <v>822</v>
      </c>
      <c r="D46" s="212">
        <v>1</v>
      </c>
      <c r="E46" s="219"/>
      <c r="F46" s="215" t="s">
        <v>823</v>
      </c>
      <c r="G46" s="212">
        <v>4</v>
      </c>
      <c r="H46" s="219"/>
      <c r="I46" s="214" t="s">
        <v>824</v>
      </c>
      <c r="J46" s="215">
        <v>1</v>
      </c>
      <c r="K46" s="215" t="s">
        <v>825</v>
      </c>
      <c r="L46" s="213" t="s">
        <v>826</v>
      </c>
      <c r="M46" s="219"/>
      <c r="N46" s="257" t="s">
        <v>827</v>
      </c>
      <c r="O46" s="206"/>
      <c r="P46" s="206"/>
      <c r="Q46" s="206"/>
      <c r="R46" s="215"/>
      <c r="S46" s="206"/>
      <c r="T46" s="206"/>
      <c r="U46" s="206"/>
      <c r="V46" s="206"/>
      <c r="W46" s="206"/>
      <c r="X46" s="206"/>
      <c r="Y46" s="206"/>
      <c r="Z46" s="206"/>
      <c r="AA46" s="206"/>
      <c r="AB46" s="206"/>
      <c r="AC46" s="206"/>
      <c r="AD46" s="206"/>
      <c r="AE46" s="206"/>
      <c r="AF46" s="206"/>
      <c r="AG46" s="206"/>
      <c r="AH46" s="252"/>
    </row>
    <row r="47" spans="1:34">
      <c r="A47" s="240"/>
      <c r="B47" s="241"/>
      <c r="C47" s="206" t="s">
        <v>828</v>
      </c>
      <c r="D47" s="205">
        <v>2</v>
      </c>
      <c r="E47" s="242"/>
      <c r="F47" s="206" t="s">
        <v>829</v>
      </c>
      <c r="G47" s="205">
        <v>3</v>
      </c>
      <c r="H47" s="242"/>
      <c r="I47" s="252" t="s">
        <v>830</v>
      </c>
      <c r="J47" s="206">
        <v>2</v>
      </c>
      <c r="K47" s="206" t="s">
        <v>831</v>
      </c>
      <c r="L47" s="241"/>
      <c r="M47" s="242"/>
      <c r="N47" s="257" t="s">
        <v>832</v>
      </c>
      <c r="O47" s="206"/>
      <c r="P47" s="206"/>
      <c r="Q47" s="206"/>
      <c r="R47" s="215"/>
      <c r="S47" s="206"/>
      <c r="T47" s="206"/>
      <c r="U47" s="206"/>
      <c r="V47" s="206"/>
      <c r="W47" s="206"/>
      <c r="X47" s="206"/>
      <c r="Y47" s="206"/>
      <c r="Z47" s="206"/>
      <c r="AA47" s="206"/>
      <c r="AB47" s="206"/>
      <c r="AC47" s="206"/>
      <c r="AD47" s="206"/>
      <c r="AE47" s="206"/>
      <c r="AF47" s="206"/>
      <c r="AG47" s="206"/>
      <c r="AH47" s="252"/>
    </row>
    <row r="48" spans="1:34">
      <c r="A48" s="240"/>
      <c r="B48" s="241"/>
      <c r="C48" s="242"/>
      <c r="D48" s="205"/>
      <c r="E48" s="242"/>
      <c r="F48" s="242"/>
      <c r="G48" s="205"/>
      <c r="H48" s="242"/>
      <c r="I48" s="258"/>
      <c r="J48" s="206"/>
      <c r="K48" s="242"/>
      <c r="L48" s="241"/>
      <c r="M48" s="242"/>
      <c r="N48" s="257"/>
      <c r="O48" s="206"/>
      <c r="P48" s="206"/>
      <c r="Q48" s="206"/>
      <c r="R48" s="215"/>
      <c r="S48" s="206"/>
      <c r="T48" s="206"/>
      <c r="U48" s="206"/>
      <c r="V48" s="206"/>
      <c r="W48" s="206"/>
      <c r="X48" s="206"/>
      <c r="Y48" s="206"/>
      <c r="Z48" s="206"/>
      <c r="AA48" s="206"/>
      <c r="AB48" s="206"/>
      <c r="AC48" s="206"/>
      <c r="AD48" s="206"/>
      <c r="AE48" s="206"/>
      <c r="AF48" s="206"/>
      <c r="AG48" s="206"/>
      <c r="AH48" s="252"/>
    </row>
    <row r="49" spans="1:34">
      <c r="A49" s="230" t="s">
        <v>833</v>
      </c>
      <c r="B49" s="211" t="s">
        <v>834</v>
      </c>
      <c r="C49" s="221" t="s">
        <v>835</v>
      </c>
      <c r="D49" s="222">
        <v>1</v>
      </c>
      <c r="E49" s="211">
        <v>4</v>
      </c>
      <c r="F49" s="211" t="s">
        <v>836</v>
      </c>
      <c r="G49" s="222">
        <v>1</v>
      </c>
      <c r="H49" s="211">
        <v>4</v>
      </c>
      <c r="I49" s="255" t="s">
        <v>837</v>
      </c>
      <c r="J49" s="211">
        <v>1</v>
      </c>
      <c r="K49" s="211" t="s">
        <v>838</v>
      </c>
      <c r="L49" s="220" t="s">
        <v>839</v>
      </c>
      <c r="M49" s="250"/>
      <c r="N49" s="251"/>
      <c r="O49" s="206"/>
      <c r="P49" s="242"/>
      <c r="Q49" s="219"/>
      <c r="R49" s="242"/>
      <c r="S49" s="219"/>
      <c r="T49" s="219"/>
      <c r="U49" s="206"/>
      <c r="V49" s="206"/>
      <c r="W49" s="206"/>
      <c r="X49" s="206"/>
      <c r="Y49" s="206"/>
      <c r="Z49" s="206"/>
      <c r="AA49" s="206"/>
      <c r="AB49" s="206"/>
      <c r="AC49" s="206"/>
      <c r="AD49" s="206"/>
      <c r="AE49" s="206"/>
      <c r="AF49" s="206"/>
      <c r="AG49" s="206"/>
      <c r="AH49" s="252"/>
    </row>
    <row r="50" spans="1:34">
      <c r="A50" s="202"/>
      <c r="B50" s="206"/>
      <c r="C50" s="204"/>
      <c r="D50" s="205">
        <v>1</v>
      </c>
      <c r="E50" s="206">
        <v>4</v>
      </c>
      <c r="F50" s="206" t="s">
        <v>840</v>
      </c>
      <c r="G50" s="205">
        <v>1</v>
      </c>
      <c r="H50" s="206">
        <v>3</v>
      </c>
      <c r="I50" s="252" t="s">
        <v>841</v>
      </c>
      <c r="J50" s="206">
        <v>1</v>
      </c>
      <c r="K50" s="206" t="s">
        <v>842</v>
      </c>
      <c r="L50" s="223" t="s">
        <v>843</v>
      </c>
      <c r="M50" s="242"/>
      <c r="N50" s="253"/>
      <c r="O50" s="206"/>
      <c r="P50" s="206"/>
      <c r="Q50" s="219"/>
      <c r="R50" s="242"/>
      <c r="S50" s="219"/>
      <c r="T50" s="219"/>
      <c r="U50" s="206"/>
      <c r="V50" s="206"/>
      <c r="W50" s="206"/>
      <c r="X50" s="206"/>
      <c r="Y50" s="206"/>
      <c r="Z50" s="206"/>
      <c r="AA50" s="206"/>
      <c r="AB50" s="206"/>
      <c r="AC50" s="206"/>
      <c r="AD50" s="206"/>
      <c r="AE50" s="206"/>
      <c r="AF50" s="206"/>
      <c r="AG50" s="206"/>
      <c r="AH50" s="252"/>
    </row>
    <row r="51" spans="1:34">
      <c r="A51" s="202"/>
      <c r="B51" s="206"/>
      <c r="C51" s="204"/>
      <c r="D51" s="205">
        <v>1</v>
      </c>
      <c r="E51" s="206">
        <v>4</v>
      </c>
      <c r="F51" s="206" t="s">
        <v>844</v>
      </c>
      <c r="G51" s="205">
        <v>1</v>
      </c>
      <c r="H51" s="206">
        <v>4</v>
      </c>
      <c r="I51" s="252" t="s">
        <v>845</v>
      </c>
      <c r="J51" s="206">
        <v>1</v>
      </c>
      <c r="K51" s="206" t="s">
        <v>846</v>
      </c>
      <c r="L51" s="223" t="s">
        <v>847</v>
      </c>
      <c r="M51" s="242"/>
      <c r="N51" s="253"/>
      <c r="O51" s="206"/>
      <c r="P51" s="242"/>
      <c r="Q51" s="219"/>
      <c r="R51" s="242"/>
      <c r="S51" s="219"/>
      <c r="T51" s="219"/>
      <c r="U51" s="206"/>
      <c r="V51" s="206"/>
      <c r="W51" s="206"/>
      <c r="X51" s="206"/>
      <c r="Y51" s="206"/>
      <c r="Z51" s="206"/>
      <c r="AA51" s="206"/>
      <c r="AB51" s="206"/>
      <c r="AC51" s="206"/>
      <c r="AD51" s="206"/>
      <c r="AE51" s="206"/>
      <c r="AF51" s="206"/>
      <c r="AG51" s="206"/>
      <c r="AH51" s="252"/>
    </row>
    <row r="52" spans="1:34">
      <c r="A52" s="202"/>
      <c r="B52" s="206"/>
      <c r="C52" s="204"/>
      <c r="D52" s="205">
        <v>1</v>
      </c>
      <c r="E52" s="206">
        <v>4</v>
      </c>
      <c r="F52" s="206" t="s">
        <v>848</v>
      </c>
      <c r="G52" s="205"/>
      <c r="H52" s="206"/>
      <c r="I52" s="252"/>
      <c r="J52" s="206">
        <v>1</v>
      </c>
      <c r="K52" s="206" t="s">
        <v>849</v>
      </c>
      <c r="L52" s="223" t="s">
        <v>850</v>
      </c>
      <c r="M52" s="242"/>
      <c r="N52" s="253"/>
      <c r="O52" s="206"/>
      <c r="P52" s="206"/>
      <c r="Q52" s="219"/>
      <c r="R52" s="242"/>
      <c r="S52" s="219"/>
      <c r="T52" s="219"/>
      <c r="U52" s="206"/>
      <c r="V52" s="206"/>
      <c r="W52" s="206"/>
      <c r="X52" s="206"/>
      <c r="Y52" s="206"/>
      <c r="Z52" s="206"/>
      <c r="AA52" s="206"/>
      <c r="AB52" s="206"/>
      <c r="AC52" s="206"/>
      <c r="AD52" s="206"/>
      <c r="AE52" s="206"/>
      <c r="AF52" s="206"/>
      <c r="AG52" s="206"/>
      <c r="AH52" s="252"/>
    </row>
    <row r="53" spans="1:34">
      <c r="A53" s="202"/>
      <c r="B53" s="206"/>
      <c r="C53" s="204"/>
      <c r="D53" s="205">
        <v>1</v>
      </c>
      <c r="E53" s="206">
        <v>1</v>
      </c>
      <c r="F53" s="206" t="s">
        <v>851</v>
      </c>
      <c r="G53" s="205"/>
      <c r="H53" s="206"/>
      <c r="I53" s="252"/>
      <c r="J53" s="206">
        <v>1</v>
      </c>
      <c r="K53" s="206" t="s">
        <v>852</v>
      </c>
      <c r="L53" s="241"/>
      <c r="M53" s="242"/>
      <c r="N53" s="253"/>
      <c r="O53" s="206"/>
      <c r="P53" s="206"/>
      <c r="Q53" s="219"/>
      <c r="R53" s="242"/>
      <c r="S53" s="219"/>
      <c r="T53" s="219"/>
      <c r="U53" s="206"/>
      <c r="V53" s="206"/>
      <c r="W53" s="206"/>
      <c r="X53" s="206"/>
      <c r="Y53" s="206"/>
      <c r="Z53" s="206"/>
      <c r="AA53" s="206"/>
      <c r="AB53" s="206"/>
      <c r="AC53" s="206"/>
      <c r="AD53" s="206"/>
      <c r="AE53" s="206"/>
      <c r="AF53" s="206"/>
      <c r="AG53" s="206"/>
      <c r="AH53" s="252"/>
    </row>
    <row r="54" spans="1:34">
      <c r="A54" s="202"/>
      <c r="B54" s="206"/>
      <c r="C54" s="204"/>
      <c r="D54" s="205"/>
      <c r="E54" s="206"/>
      <c r="F54" s="206"/>
      <c r="G54" s="205"/>
      <c r="H54" s="206"/>
      <c r="I54" s="252"/>
      <c r="J54" s="206">
        <v>1</v>
      </c>
      <c r="K54" s="206" t="s">
        <v>853</v>
      </c>
      <c r="L54" s="241"/>
      <c r="M54" s="242"/>
      <c r="N54" s="253"/>
      <c r="O54" s="206"/>
      <c r="P54" s="206"/>
      <c r="Q54" s="219"/>
      <c r="R54" s="242"/>
      <c r="S54" s="219"/>
      <c r="T54" s="219"/>
      <c r="U54" s="206"/>
      <c r="V54" s="206"/>
      <c r="W54" s="206"/>
      <c r="X54" s="206"/>
      <c r="Y54" s="206"/>
      <c r="Z54" s="206"/>
      <c r="AA54" s="206"/>
      <c r="AB54" s="206"/>
      <c r="AC54" s="206"/>
      <c r="AD54" s="206"/>
      <c r="AE54" s="206"/>
      <c r="AF54" s="206"/>
      <c r="AG54" s="206"/>
      <c r="AH54" s="252"/>
    </row>
    <row r="55" spans="1:34">
      <c r="A55" s="202"/>
      <c r="B55" s="206"/>
      <c r="C55" s="204"/>
      <c r="D55" s="205"/>
      <c r="E55" s="206"/>
      <c r="F55" s="206"/>
      <c r="G55" s="205"/>
      <c r="H55" s="206"/>
      <c r="I55" s="252"/>
      <c r="J55" s="206">
        <v>1</v>
      </c>
      <c r="K55" s="206" t="s">
        <v>854</v>
      </c>
      <c r="L55" s="241"/>
      <c r="M55" s="242"/>
      <c r="N55" s="253"/>
      <c r="O55" s="206"/>
      <c r="P55" s="206"/>
      <c r="Q55" s="219"/>
      <c r="R55" s="242"/>
      <c r="S55" s="219"/>
      <c r="T55" s="219"/>
      <c r="U55" s="206"/>
      <c r="V55" s="206"/>
      <c r="W55" s="206"/>
      <c r="X55" s="206"/>
      <c r="Y55" s="206"/>
      <c r="Z55" s="206"/>
      <c r="AA55" s="206"/>
      <c r="AB55" s="206"/>
      <c r="AC55" s="206"/>
      <c r="AD55" s="206"/>
      <c r="AE55" s="206"/>
      <c r="AF55" s="206"/>
      <c r="AG55" s="206"/>
      <c r="AH55" s="252"/>
    </row>
    <row r="56" spans="1:34">
      <c r="A56" s="202"/>
      <c r="B56" s="206"/>
      <c r="C56" s="204"/>
      <c r="D56" s="205"/>
      <c r="E56" s="206"/>
      <c r="F56" s="206"/>
      <c r="G56" s="205"/>
      <c r="H56" s="206"/>
      <c r="I56" s="252"/>
      <c r="J56" s="206">
        <v>1</v>
      </c>
      <c r="K56" s="206" t="s">
        <v>855</v>
      </c>
      <c r="L56" s="241"/>
      <c r="M56" s="242"/>
      <c r="N56" s="253"/>
      <c r="O56" s="206"/>
      <c r="P56" s="206"/>
      <c r="Q56" s="219"/>
      <c r="R56" s="242"/>
      <c r="S56" s="219"/>
      <c r="T56" s="219"/>
      <c r="U56" s="206"/>
      <c r="V56" s="206"/>
      <c r="W56" s="206"/>
      <c r="X56" s="206"/>
      <c r="Y56" s="206"/>
      <c r="Z56" s="206"/>
      <c r="AA56" s="206"/>
      <c r="AB56" s="206"/>
      <c r="AC56" s="206"/>
      <c r="AD56" s="206"/>
      <c r="AE56" s="206"/>
      <c r="AF56" s="206"/>
      <c r="AG56" s="206"/>
      <c r="AH56" s="252"/>
    </row>
    <row r="57" spans="1:34">
      <c r="A57" s="229"/>
      <c r="B57" s="225"/>
      <c r="C57" s="226"/>
      <c r="D57" s="227"/>
      <c r="E57" s="225"/>
      <c r="F57" s="225"/>
      <c r="G57" s="227"/>
      <c r="H57" s="225"/>
      <c r="I57" s="263"/>
      <c r="J57" s="225">
        <v>2</v>
      </c>
      <c r="K57" s="225" t="s">
        <v>856</v>
      </c>
      <c r="L57" s="262"/>
      <c r="M57" s="228"/>
      <c r="N57" s="254"/>
      <c r="O57" s="206"/>
      <c r="P57" s="206"/>
      <c r="Q57" s="219"/>
      <c r="R57" s="242"/>
      <c r="S57" s="219"/>
      <c r="T57" s="219"/>
      <c r="U57" s="206"/>
      <c r="V57" s="206"/>
      <c r="W57" s="206"/>
      <c r="X57" s="206"/>
      <c r="Y57" s="206"/>
      <c r="Z57" s="206"/>
      <c r="AA57" s="206"/>
      <c r="AB57" s="206"/>
      <c r="AC57" s="206"/>
      <c r="AD57" s="206"/>
      <c r="AE57" s="206"/>
      <c r="AF57" s="206"/>
      <c r="AG57" s="206"/>
      <c r="AH57" s="252"/>
    </row>
    <row r="58" spans="1:34">
      <c r="A58" s="243"/>
      <c r="B58" s="211"/>
      <c r="C58" s="211"/>
      <c r="D58" s="211">
        <v>82</v>
      </c>
      <c r="E58" s="211"/>
      <c r="F58" s="211" t="s">
        <v>857</v>
      </c>
      <c r="G58" s="211">
        <v>73</v>
      </c>
      <c r="H58" s="211">
        <v>134</v>
      </c>
      <c r="I58" s="267"/>
      <c r="J58" s="211">
        <v>78</v>
      </c>
      <c r="K58" s="211"/>
      <c r="L58" s="241"/>
      <c r="M58" s="242"/>
      <c r="N58" s="253"/>
      <c r="O58" s="206"/>
      <c r="P58" s="206"/>
      <c r="Q58" s="219"/>
      <c r="R58" s="242"/>
      <c r="S58" s="219"/>
      <c r="T58" s="219"/>
      <c r="U58" s="206"/>
      <c r="V58" s="206"/>
      <c r="W58" s="206"/>
      <c r="X58" s="206"/>
      <c r="Y58" s="206"/>
      <c r="Z58" s="206"/>
      <c r="AA58" s="206"/>
      <c r="AB58" s="206"/>
      <c r="AC58" s="206"/>
      <c r="AD58" s="206"/>
      <c r="AE58" s="206"/>
      <c r="AF58" s="206"/>
      <c r="AG58" s="206"/>
      <c r="AH58" s="252"/>
    </row>
    <row r="59" spans="1:34">
      <c r="A59" s="236"/>
      <c r="B59" s="206"/>
      <c r="C59" s="206"/>
      <c r="D59" s="206">
        <v>23</v>
      </c>
      <c r="E59" s="206"/>
      <c r="F59" s="206" t="s">
        <v>858</v>
      </c>
      <c r="G59" s="206">
        <v>18</v>
      </c>
      <c r="H59" s="206"/>
      <c r="I59" s="268" t="s">
        <v>858</v>
      </c>
      <c r="J59" s="206">
        <v>31</v>
      </c>
      <c r="K59" s="206" t="s">
        <v>858</v>
      </c>
      <c r="L59" s="241"/>
      <c r="M59" s="242"/>
      <c r="N59" s="253"/>
      <c r="O59" s="206"/>
      <c r="P59" s="206"/>
      <c r="Q59" s="219"/>
      <c r="R59" s="242"/>
      <c r="S59" s="219"/>
      <c r="T59" s="219"/>
      <c r="U59" s="206"/>
      <c r="V59" s="206"/>
      <c r="W59" s="206"/>
      <c r="X59" s="206"/>
      <c r="Y59" s="206"/>
      <c r="Z59" s="206"/>
      <c r="AA59" s="206"/>
      <c r="AB59" s="206"/>
      <c r="AC59" s="206"/>
      <c r="AD59" s="206"/>
      <c r="AE59" s="206"/>
      <c r="AF59" s="206"/>
      <c r="AG59" s="206"/>
      <c r="AH59" s="252"/>
    </row>
    <row r="60" ht="14.25" spans="1:34">
      <c r="A60" s="244"/>
      <c r="B60" s="245"/>
      <c r="C60" s="245"/>
      <c r="D60" s="245">
        <v>1.952380952</v>
      </c>
      <c r="E60" s="245"/>
      <c r="F60" s="245"/>
      <c r="G60" s="245">
        <v>2.35483871</v>
      </c>
      <c r="H60" s="245">
        <v>4.785714286</v>
      </c>
      <c r="I60" s="269"/>
      <c r="J60" s="245">
        <v>1.772727273</v>
      </c>
      <c r="K60" s="245"/>
      <c r="L60" s="270"/>
      <c r="M60" s="271"/>
      <c r="N60" s="272"/>
      <c r="O60" s="206"/>
      <c r="P60" s="206"/>
      <c r="Q60" s="219"/>
      <c r="R60" s="242"/>
      <c r="S60" s="219"/>
      <c r="T60" s="219"/>
      <c r="U60" s="206"/>
      <c r="V60" s="206"/>
      <c r="W60" s="206"/>
      <c r="X60" s="206"/>
      <c r="Y60" s="206"/>
      <c r="Z60" s="206"/>
      <c r="AA60" s="206"/>
      <c r="AB60" s="206"/>
      <c r="AC60" s="206"/>
      <c r="AD60" s="206"/>
      <c r="AE60" s="206"/>
      <c r="AF60" s="206"/>
      <c r="AG60" s="206"/>
      <c r="AH60" s="252"/>
    </row>
    <row r="61" spans="1:34">
      <c r="A61" s="206"/>
      <c r="B61" s="206"/>
      <c r="C61" s="206"/>
      <c r="D61" s="206"/>
      <c r="E61" s="206"/>
      <c r="F61" s="206"/>
      <c r="G61" s="206"/>
      <c r="H61" s="206"/>
      <c r="I61" s="206"/>
      <c r="J61" s="206"/>
      <c r="K61" s="206"/>
      <c r="L61" s="242"/>
      <c r="M61" s="242"/>
      <c r="N61" s="206"/>
      <c r="O61" s="206"/>
      <c r="P61" s="206"/>
      <c r="Q61" s="206"/>
      <c r="R61" s="215"/>
      <c r="S61" s="219"/>
      <c r="T61" s="206"/>
      <c r="U61" s="206"/>
      <c r="V61" s="206"/>
      <c r="W61" s="206"/>
      <c r="X61" s="206"/>
      <c r="Y61" s="206"/>
      <c r="Z61" s="206"/>
      <c r="AA61" s="206"/>
      <c r="AB61" s="206"/>
      <c r="AC61" s="206"/>
      <c r="AD61" s="206"/>
      <c r="AE61" s="206"/>
      <c r="AF61" s="206"/>
      <c r="AG61" s="206"/>
      <c r="AH61" s="252"/>
    </row>
    <row r="62" spans="1:34">
      <c r="A62" s="242"/>
      <c r="B62" s="242"/>
      <c r="C62" s="242"/>
      <c r="D62" s="206"/>
      <c r="E62" s="242"/>
      <c r="F62" s="242"/>
      <c r="G62" s="206"/>
      <c r="H62" s="242"/>
      <c r="I62" s="242"/>
      <c r="J62" s="206"/>
      <c r="K62" s="242"/>
      <c r="L62" s="242"/>
      <c r="M62" s="242"/>
      <c r="N62" s="206"/>
      <c r="O62" s="206"/>
      <c r="P62" s="206"/>
      <c r="Q62" s="206"/>
      <c r="R62" s="215"/>
      <c r="S62" s="206"/>
      <c r="T62" s="206"/>
      <c r="U62" s="206"/>
      <c r="V62" s="206"/>
      <c r="W62" s="206"/>
      <c r="X62" s="206"/>
      <c r="Y62" s="206"/>
      <c r="Z62" s="206"/>
      <c r="AA62" s="206"/>
      <c r="AB62" s="206"/>
      <c r="AC62" s="206"/>
      <c r="AD62" s="206"/>
      <c r="AE62" s="206"/>
      <c r="AF62" s="206"/>
      <c r="AG62" s="206"/>
      <c r="AH62" s="252"/>
    </row>
    <row r="63" spans="1:34">
      <c r="A63" s="219"/>
      <c r="B63" s="219"/>
      <c r="C63" s="219"/>
      <c r="D63" s="215"/>
      <c r="E63" s="219"/>
      <c r="F63" s="219"/>
      <c r="G63" s="215"/>
      <c r="H63" s="219"/>
      <c r="I63" s="219"/>
      <c r="J63" s="215"/>
      <c r="K63" s="219"/>
      <c r="L63" s="219"/>
      <c r="M63" s="219"/>
      <c r="N63" s="206"/>
      <c r="O63" s="206"/>
      <c r="P63" s="206"/>
      <c r="Q63" s="206"/>
      <c r="R63" s="215"/>
      <c r="S63" s="206"/>
      <c r="T63" s="206"/>
      <c r="U63" s="206"/>
      <c r="V63" s="206"/>
      <c r="W63" s="206"/>
      <c r="X63" s="206"/>
      <c r="Y63" s="206"/>
      <c r="Z63" s="206"/>
      <c r="AA63" s="206"/>
      <c r="AB63" s="206"/>
      <c r="AC63" s="206"/>
      <c r="AD63" s="206"/>
      <c r="AE63" s="206"/>
      <c r="AF63" s="206"/>
      <c r="AG63" s="206"/>
      <c r="AH63" s="252"/>
    </row>
    <row r="64" spans="1:34">
      <c r="A64" s="219"/>
      <c r="B64" s="219"/>
      <c r="C64" s="219"/>
      <c r="D64" s="215"/>
      <c r="E64" s="219"/>
      <c r="F64" s="219"/>
      <c r="G64" s="215"/>
      <c r="H64" s="219"/>
      <c r="I64" s="219"/>
      <c r="J64" s="215"/>
      <c r="K64" s="219"/>
      <c r="L64" s="219"/>
      <c r="M64" s="219"/>
      <c r="N64" s="206"/>
      <c r="O64" s="206"/>
      <c r="P64" s="206"/>
      <c r="Q64" s="206"/>
      <c r="R64" s="215"/>
      <c r="S64" s="206"/>
      <c r="T64" s="206"/>
      <c r="U64" s="206"/>
      <c r="V64" s="206"/>
      <c r="W64" s="206"/>
      <c r="X64" s="206"/>
      <c r="Y64" s="206"/>
      <c r="Z64" s="206"/>
      <c r="AA64" s="206"/>
      <c r="AB64" s="206"/>
      <c r="AC64" s="206"/>
      <c r="AD64" s="206"/>
      <c r="AE64" s="206"/>
      <c r="AF64" s="206"/>
      <c r="AG64" s="206"/>
      <c r="AH64" s="252"/>
    </row>
    <row r="65" spans="1:34">
      <c r="A65" s="219"/>
      <c r="B65" s="219"/>
      <c r="C65" s="219"/>
      <c r="D65" s="215"/>
      <c r="E65" s="219"/>
      <c r="F65" s="219"/>
      <c r="G65" s="215"/>
      <c r="H65" s="219"/>
      <c r="I65" s="219"/>
      <c r="J65" s="215"/>
      <c r="K65" s="219"/>
      <c r="L65" s="219"/>
      <c r="M65" s="219"/>
      <c r="N65" s="206"/>
      <c r="O65" s="206"/>
      <c r="P65" s="206"/>
      <c r="Q65" s="206"/>
      <c r="R65" s="215"/>
      <c r="S65" s="206"/>
      <c r="T65" s="206"/>
      <c r="U65" s="206"/>
      <c r="V65" s="206"/>
      <c r="W65" s="206"/>
      <c r="X65" s="206"/>
      <c r="Y65" s="206"/>
      <c r="Z65" s="206"/>
      <c r="AA65" s="206"/>
      <c r="AB65" s="206"/>
      <c r="AC65" s="206"/>
      <c r="AD65" s="206"/>
      <c r="AE65" s="206"/>
      <c r="AF65" s="206"/>
      <c r="AG65" s="206"/>
      <c r="AH65" s="252"/>
    </row>
    <row r="66" spans="1:34">
      <c r="A66" s="219"/>
      <c r="B66" s="219"/>
      <c r="C66" s="219"/>
      <c r="D66" s="215"/>
      <c r="E66" s="219"/>
      <c r="F66" s="219"/>
      <c r="G66" s="215"/>
      <c r="H66" s="219"/>
      <c r="I66" s="219"/>
      <c r="J66" s="215"/>
      <c r="K66" s="219"/>
      <c r="L66" s="219"/>
      <c r="M66" s="219"/>
      <c r="N66" s="206"/>
      <c r="O66" s="206"/>
      <c r="P66" s="206"/>
      <c r="Q66" s="206"/>
      <c r="R66" s="215"/>
      <c r="S66" s="206"/>
      <c r="T66" s="206"/>
      <c r="U66" s="206"/>
      <c r="V66" s="206"/>
      <c r="W66" s="206"/>
      <c r="X66" s="206"/>
      <c r="Y66" s="206"/>
      <c r="Z66" s="206"/>
      <c r="AA66" s="206"/>
      <c r="AB66" s="206"/>
      <c r="AC66" s="206"/>
      <c r="AD66" s="206"/>
      <c r="AE66" s="206"/>
      <c r="AF66" s="206"/>
      <c r="AG66" s="206"/>
      <c r="AH66" s="252"/>
    </row>
    <row r="67" spans="1:34">
      <c r="A67" s="219"/>
      <c r="B67" s="219"/>
      <c r="C67" s="219"/>
      <c r="D67" s="215"/>
      <c r="E67" s="219"/>
      <c r="F67" s="219"/>
      <c r="G67" s="215"/>
      <c r="H67" s="219"/>
      <c r="I67" s="219"/>
      <c r="J67" s="215"/>
      <c r="K67" s="219"/>
      <c r="L67" s="219"/>
      <c r="M67" s="219"/>
      <c r="N67" s="206"/>
      <c r="O67" s="206"/>
      <c r="P67" s="206"/>
      <c r="Q67" s="206"/>
      <c r="R67" s="215"/>
      <c r="S67" s="206"/>
      <c r="T67" s="206"/>
      <c r="U67" s="206"/>
      <c r="V67" s="206"/>
      <c r="W67" s="206"/>
      <c r="X67" s="206"/>
      <c r="Y67" s="206"/>
      <c r="Z67" s="206"/>
      <c r="AA67" s="206"/>
      <c r="AB67" s="206"/>
      <c r="AC67" s="206"/>
      <c r="AD67" s="206"/>
      <c r="AE67" s="206"/>
      <c r="AF67" s="206"/>
      <c r="AG67" s="206"/>
      <c r="AH67" s="252"/>
    </row>
    <row r="68" spans="1:34">
      <c r="A68" s="219"/>
      <c r="B68" s="219"/>
      <c r="C68" s="219"/>
      <c r="D68" s="215"/>
      <c r="E68" s="219"/>
      <c r="F68" s="219"/>
      <c r="G68" s="215"/>
      <c r="H68" s="219"/>
      <c r="I68" s="219"/>
      <c r="J68" s="215"/>
      <c r="K68" s="219"/>
      <c r="L68" s="219"/>
      <c r="M68" s="219"/>
      <c r="N68" s="206"/>
      <c r="O68" s="206"/>
      <c r="P68" s="206"/>
      <c r="Q68" s="206"/>
      <c r="R68" s="215"/>
      <c r="S68" s="206"/>
      <c r="T68" s="206"/>
      <c r="U68" s="206"/>
      <c r="V68" s="206"/>
      <c r="W68" s="206"/>
      <c r="X68" s="206"/>
      <c r="Y68" s="206"/>
      <c r="Z68" s="206"/>
      <c r="AA68" s="206"/>
      <c r="AB68" s="206"/>
      <c r="AC68" s="206"/>
      <c r="AD68" s="206"/>
      <c r="AE68" s="206"/>
      <c r="AF68" s="206"/>
      <c r="AG68" s="206"/>
      <c r="AH68" s="252"/>
    </row>
    <row r="69" spans="1:34">
      <c r="A69" s="219"/>
      <c r="B69" s="219"/>
      <c r="C69" s="219"/>
      <c r="D69" s="215"/>
      <c r="E69" s="219"/>
      <c r="F69" s="219"/>
      <c r="G69" s="215"/>
      <c r="H69" s="219"/>
      <c r="I69" s="219"/>
      <c r="J69" s="215"/>
      <c r="K69" s="219"/>
      <c r="L69" s="219"/>
      <c r="M69" s="219"/>
      <c r="N69" s="206"/>
      <c r="O69" s="206"/>
      <c r="P69" s="206"/>
      <c r="Q69" s="206"/>
      <c r="R69" s="215"/>
      <c r="S69" s="206"/>
      <c r="T69" s="206"/>
      <c r="U69" s="206"/>
      <c r="V69" s="206"/>
      <c r="W69" s="206"/>
      <c r="X69" s="206"/>
      <c r="Y69" s="206"/>
      <c r="Z69" s="206"/>
      <c r="AA69" s="206"/>
      <c r="AB69" s="206"/>
      <c r="AC69" s="206"/>
      <c r="AD69" s="206"/>
      <c r="AE69" s="206"/>
      <c r="AF69" s="206"/>
      <c r="AG69" s="206"/>
      <c r="AH69" s="252"/>
    </row>
    <row r="70" spans="1:34">
      <c r="A70" s="219"/>
      <c r="B70" s="219"/>
      <c r="C70" s="219"/>
      <c r="D70" s="215"/>
      <c r="E70" s="219"/>
      <c r="F70" s="219"/>
      <c r="G70" s="215"/>
      <c r="H70" s="219"/>
      <c r="I70" s="219"/>
      <c r="J70" s="215"/>
      <c r="K70" s="219"/>
      <c r="L70" s="219"/>
      <c r="M70" s="219"/>
      <c r="N70" s="206"/>
      <c r="O70" s="206"/>
      <c r="P70" s="206"/>
      <c r="Q70" s="206"/>
      <c r="R70" s="215"/>
      <c r="S70" s="206"/>
      <c r="T70" s="206"/>
      <c r="U70" s="206"/>
      <c r="V70" s="206"/>
      <c r="W70" s="206"/>
      <c r="X70" s="206"/>
      <c r="Y70" s="206"/>
      <c r="Z70" s="206"/>
      <c r="AA70" s="206"/>
      <c r="AB70" s="206"/>
      <c r="AC70" s="206"/>
      <c r="AD70" s="206"/>
      <c r="AE70" s="206"/>
      <c r="AF70" s="206"/>
      <c r="AG70" s="206"/>
      <c r="AH70" s="252"/>
    </row>
    <row r="71" spans="1:34">
      <c r="A71" s="219"/>
      <c r="B71" s="219"/>
      <c r="C71" s="219"/>
      <c r="D71" s="215"/>
      <c r="E71" s="219"/>
      <c r="F71" s="219"/>
      <c r="G71" s="215"/>
      <c r="H71" s="219"/>
      <c r="I71" s="219"/>
      <c r="J71" s="215"/>
      <c r="K71" s="219"/>
      <c r="L71" s="219"/>
      <c r="M71" s="219"/>
      <c r="N71" s="206"/>
      <c r="O71" s="206"/>
      <c r="P71" s="206"/>
      <c r="Q71" s="206"/>
      <c r="R71" s="215"/>
      <c r="S71" s="206"/>
      <c r="T71" s="206"/>
      <c r="U71" s="206"/>
      <c r="V71" s="206"/>
      <c r="W71" s="206"/>
      <c r="X71" s="206"/>
      <c r="Y71" s="206"/>
      <c r="Z71" s="206"/>
      <c r="AA71" s="206"/>
      <c r="AB71" s="206"/>
      <c r="AC71" s="206"/>
      <c r="AD71" s="206"/>
      <c r="AE71" s="206"/>
      <c r="AF71" s="206"/>
      <c r="AG71" s="206"/>
      <c r="AH71" s="252"/>
    </row>
    <row r="72" spans="1:34">
      <c r="A72" s="219"/>
      <c r="B72" s="219"/>
      <c r="C72" s="219"/>
      <c r="D72" s="215"/>
      <c r="E72" s="219"/>
      <c r="F72" s="219"/>
      <c r="G72" s="215"/>
      <c r="H72" s="219"/>
      <c r="I72" s="219"/>
      <c r="J72" s="215"/>
      <c r="K72" s="219"/>
      <c r="L72" s="219"/>
      <c r="M72" s="219"/>
      <c r="N72" s="206"/>
      <c r="O72" s="206"/>
      <c r="P72" s="206"/>
      <c r="Q72" s="206"/>
      <c r="R72" s="215"/>
      <c r="S72" s="206"/>
      <c r="T72" s="206"/>
      <c r="U72" s="206"/>
      <c r="V72" s="206"/>
      <c r="W72" s="206"/>
      <c r="X72" s="206"/>
      <c r="Y72" s="206"/>
      <c r="Z72" s="206"/>
      <c r="AA72" s="206"/>
      <c r="AB72" s="206"/>
      <c r="AC72" s="206"/>
      <c r="AD72" s="206"/>
      <c r="AE72" s="206"/>
      <c r="AF72" s="206"/>
      <c r="AG72" s="206"/>
      <c r="AH72" s="252"/>
    </row>
    <row r="73" spans="1:34">
      <c r="A73" s="219"/>
      <c r="B73" s="219"/>
      <c r="C73" s="219"/>
      <c r="D73" s="215"/>
      <c r="E73" s="219"/>
      <c r="F73" s="219"/>
      <c r="G73" s="215"/>
      <c r="H73" s="219"/>
      <c r="I73" s="219"/>
      <c r="J73" s="215"/>
      <c r="K73" s="219"/>
      <c r="L73" s="219"/>
      <c r="M73" s="219"/>
      <c r="N73" s="206"/>
      <c r="O73" s="206"/>
      <c r="P73" s="206"/>
      <c r="Q73" s="206"/>
      <c r="R73" s="215"/>
      <c r="S73" s="206"/>
      <c r="T73" s="206"/>
      <c r="U73" s="206"/>
      <c r="V73" s="206"/>
      <c r="W73" s="206"/>
      <c r="X73" s="206"/>
      <c r="Y73" s="206"/>
      <c r="Z73" s="206"/>
      <c r="AA73" s="206"/>
      <c r="AB73" s="206"/>
      <c r="AC73" s="206"/>
      <c r="AD73" s="206"/>
      <c r="AE73" s="206"/>
      <c r="AF73" s="206"/>
      <c r="AG73" s="206"/>
      <c r="AH73" s="252"/>
    </row>
    <row r="74" spans="1:34">
      <c r="A74" s="219"/>
      <c r="B74" s="219"/>
      <c r="C74" s="219"/>
      <c r="D74" s="215"/>
      <c r="E74" s="219"/>
      <c r="F74" s="219"/>
      <c r="G74" s="215"/>
      <c r="H74" s="219"/>
      <c r="I74" s="219"/>
      <c r="J74" s="215"/>
      <c r="K74" s="219"/>
      <c r="L74" s="219"/>
      <c r="M74" s="219"/>
      <c r="N74" s="206"/>
      <c r="O74" s="206"/>
      <c r="P74" s="206"/>
      <c r="Q74" s="206"/>
      <c r="R74" s="215"/>
      <c r="S74" s="206"/>
      <c r="T74" s="206"/>
      <c r="U74" s="206"/>
      <c r="V74" s="206"/>
      <c r="W74" s="206"/>
      <c r="X74" s="206"/>
      <c r="Y74" s="206"/>
      <c r="Z74" s="206"/>
      <c r="AA74" s="206"/>
      <c r="AB74" s="206"/>
      <c r="AC74" s="206"/>
      <c r="AD74" s="206"/>
      <c r="AE74" s="206"/>
      <c r="AF74" s="206"/>
      <c r="AG74" s="206"/>
      <c r="AH74" s="252"/>
    </row>
    <row r="75" spans="1:34">
      <c r="A75" s="219"/>
      <c r="B75" s="219"/>
      <c r="C75" s="219"/>
      <c r="D75" s="215"/>
      <c r="E75" s="219"/>
      <c r="F75" s="219"/>
      <c r="G75" s="215"/>
      <c r="H75" s="219"/>
      <c r="I75" s="219"/>
      <c r="J75" s="215"/>
      <c r="K75" s="219"/>
      <c r="L75" s="219"/>
      <c r="M75" s="219"/>
      <c r="N75" s="206"/>
      <c r="O75" s="206"/>
      <c r="P75" s="206"/>
      <c r="Q75" s="206"/>
      <c r="R75" s="215"/>
      <c r="S75" s="206"/>
      <c r="T75" s="206"/>
      <c r="U75" s="206"/>
      <c r="V75" s="206"/>
      <c r="W75" s="206"/>
      <c r="X75" s="206"/>
      <c r="Y75" s="206"/>
      <c r="Z75" s="206"/>
      <c r="AA75" s="206"/>
      <c r="AB75" s="206"/>
      <c r="AC75" s="206"/>
      <c r="AD75" s="206"/>
      <c r="AE75" s="206"/>
      <c r="AF75" s="206"/>
      <c r="AG75" s="206"/>
      <c r="AH75" s="252"/>
    </row>
    <row r="76" spans="1:34">
      <c r="A76" s="219"/>
      <c r="B76" s="219"/>
      <c r="C76" s="219"/>
      <c r="D76" s="215"/>
      <c r="E76" s="219"/>
      <c r="F76" s="219"/>
      <c r="G76" s="215"/>
      <c r="H76" s="219"/>
      <c r="I76" s="219"/>
      <c r="J76" s="215"/>
      <c r="K76" s="219"/>
      <c r="L76" s="219"/>
      <c r="M76" s="219"/>
      <c r="N76" s="206"/>
      <c r="O76" s="206"/>
      <c r="P76" s="206"/>
      <c r="Q76" s="206"/>
      <c r="R76" s="215"/>
      <c r="S76" s="206"/>
      <c r="T76" s="206"/>
      <c r="U76" s="206"/>
      <c r="V76" s="206"/>
      <c r="W76" s="206"/>
      <c r="X76" s="206"/>
      <c r="Y76" s="206"/>
      <c r="Z76" s="206"/>
      <c r="AA76" s="206"/>
      <c r="AB76" s="206"/>
      <c r="AC76" s="206"/>
      <c r="AD76" s="206"/>
      <c r="AE76" s="206"/>
      <c r="AF76" s="206"/>
      <c r="AG76" s="206"/>
      <c r="AH76" s="252"/>
    </row>
    <row r="77" spans="1:34">
      <c r="A77" s="219"/>
      <c r="B77" s="219"/>
      <c r="C77" s="219"/>
      <c r="D77" s="215"/>
      <c r="E77" s="219"/>
      <c r="F77" s="219"/>
      <c r="G77" s="215"/>
      <c r="H77" s="219"/>
      <c r="I77" s="219"/>
      <c r="J77" s="215"/>
      <c r="K77" s="219"/>
      <c r="L77" s="219"/>
      <c r="M77" s="219"/>
      <c r="N77" s="206"/>
      <c r="O77" s="206"/>
      <c r="P77" s="206"/>
      <c r="Q77" s="206"/>
      <c r="R77" s="215"/>
      <c r="S77" s="206"/>
      <c r="T77" s="206"/>
      <c r="U77" s="206"/>
      <c r="V77" s="206"/>
      <c r="W77" s="206"/>
      <c r="X77" s="206"/>
      <c r="Y77" s="206"/>
      <c r="Z77" s="206"/>
      <c r="AA77" s="206"/>
      <c r="AB77" s="206"/>
      <c r="AC77" s="206"/>
      <c r="AD77" s="206"/>
      <c r="AE77" s="206"/>
      <c r="AF77" s="206"/>
      <c r="AG77" s="206"/>
      <c r="AH77" s="252"/>
    </row>
    <row r="78" spans="1:34">
      <c r="A78" s="219"/>
      <c r="B78" s="219"/>
      <c r="C78" s="219"/>
      <c r="D78" s="215"/>
      <c r="E78" s="219"/>
      <c r="F78" s="219"/>
      <c r="G78" s="215"/>
      <c r="H78" s="219"/>
      <c r="I78" s="219"/>
      <c r="J78" s="215"/>
      <c r="K78" s="219"/>
      <c r="L78" s="219"/>
      <c r="M78" s="219"/>
      <c r="N78" s="206"/>
      <c r="O78" s="206"/>
      <c r="P78" s="206"/>
      <c r="Q78" s="206"/>
      <c r="R78" s="215"/>
      <c r="S78" s="206"/>
      <c r="T78" s="206"/>
      <c r="U78" s="206"/>
      <c r="V78" s="206"/>
      <c r="W78" s="206"/>
      <c r="X78" s="206"/>
      <c r="Y78" s="206"/>
      <c r="Z78" s="206"/>
      <c r="AA78" s="206"/>
      <c r="AB78" s="206"/>
      <c r="AC78" s="206"/>
      <c r="AD78" s="206"/>
      <c r="AE78" s="206"/>
      <c r="AF78" s="206"/>
      <c r="AG78" s="206"/>
      <c r="AH78" s="252"/>
    </row>
    <row r="79" spans="1:34">
      <c r="A79" s="219"/>
      <c r="B79" s="219"/>
      <c r="C79" s="219"/>
      <c r="D79" s="215"/>
      <c r="E79" s="219"/>
      <c r="F79" s="219"/>
      <c r="G79" s="215"/>
      <c r="H79" s="219"/>
      <c r="I79" s="219"/>
      <c r="J79" s="215"/>
      <c r="K79" s="219"/>
      <c r="L79" s="219"/>
      <c r="M79" s="219"/>
      <c r="N79" s="206"/>
      <c r="O79" s="206"/>
      <c r="P79" s="206"/>
      <c r="Q79" s="206"/>
      <c r="R79" s="215"/>
      <c r="S79" s="206"/>
      <c r="T79" s="206"/>
      <c r="U79" s="206"/>
      <c r="V79" s="206"/>
      <c r="W79" s="206"/>
      <c r="X79" s="206"/>
      <c r="Y79" s="206"/>
      <c r="Z79" s="206"/>
      <c r="AA79" s="206"/>
      <c r="AB79" s="206"/>
      <c r="AC79" s="206"/>
      <c r="AD79" s="206"/>
      <c r="AE79" s="206"/>
      <c r="AF79" s="206"/>
      <c r="AG79" s="206"/>
      <c r="AH79" s="252"/>
    </row>
    <row r="80" spans="1:34">
      <c r="A80" s="219"/>
      <c r="B80" s="219"/>
      <c r="C80" s="219"/>
      <c r="D80" s="215"/>
      <c r="E80" s="219"/>
      <c r="F80" s="219"/>
      <c r="G80" s="215"/>
      <c r="H80" s="219"/>
      <c r="I80" s="219"/>
      <c r="J80" s="215"/>
      <c r="K80" s="219"/>
      <c r="L80" s="219"/>
      <c r="M80" s="219"/>
      <c r="N80" s="206"/>
      <c r="O80" s="206"/>
      <c r="P80" s="206"/>
      <c r="Q80" s="206"/>
      <c r="R80" s="215"/>
      <c r="S80" s="206"/>
      <c r="T80" s="206"/>
      <c r="U80" s="206"/>
      <c r="V80" s="206"/>
      <c r="W80" s="206"/>
      <c r="X80" s="206"/>
      <c r="Y80" s="206"/>
      <c r="Z80" s="206"/>
      <c r="AA80" s="206"/>
      <c r="AB80" s="206"/>
      <c r="AC80" s="206"/>
      <c r="AD80" s="206"/>
      <c r="AE80" s="206"/>
      <c r="AF80" s="206"/>
      <c r="AG80" s="206"/>
      <c r="AH80" s="252"/>
    </row>
    <row r="81" spans="1:34">
      <c r="A81" s="219"/>
      <c r="B81" s="219"/>
      <c r="C81" s="219"/>
      <c r="D81" s="215"/>
      <c r="E81" s="219"/>
      <c r="F81" s="219"/>
      <c r="G81" s="215"/>
      <c r="H81" s="219"/>
      <c r="I81" s="219"/>
      <c r="J81" s="215"/>
      <c r="K81" s="219"/>
      <c r="L81" s="219"/>
      <c r="M81" s="219"/>
      <c r="N81" s="206"/>
      <c r="O81" s="206"/>
      <c r="P81" s="206"/>
      <c r="Q81" s="206"/>
      <c r="R81" s="215"/>
      <c r="S81" s="206"/>
      <c r="T81" s="206"/>
      <c r="U81" s="206"/>
      <c r="V81" s="206"/>
      <c r="W81" s="206"/>
      <c r="X81" s="206"/>
      <c r="Y81" s="206"/>
      <c r="Z81" s="206"/>
      <c r="AA81" s="206"/>
      <c r="AB81" s="206"/>
      <c r="AC81" s="206"/>
      <c r="AD81" s="206"/>
      <c r="AE81" s="206"/>
      <c r="AF81" s="206"/>
      <c r="AG81" s="206"/>
      <c r="AH81" s="252"/>
    </row>
    <row r="82" spans="1:34">
      <c r="A82" s="219"/>
      <c r="B82" s="219"/>
      <c r="C82" s="219"/>
      <c r="D82" s="215"/>
      <c r="E82" s="219"/>
      <c r="F82" s="219"/>
      <c r="G82" s="215"/>
      <c r="H82" s="219"/>
      <c r="I82" s="219"/>
      <c r="J82" s="215"/>
      <c r="K82" s="219"/>
      <c r="L82" s="219"/>
      <c r="M82" s="219"/>
      <c r="N82" s="206"/>
      <c r="O82" s="206"/>
      <c r="P82" s="206"/>
      <c r="Q82" s="206"/>
      <c r="R82" s="215"/>
      <c r="S82" s="206"/>
      <c r="T82" s="206"/>
      <c r="U82" s="206"/>
      <c r="V82" s="206"/>
      <c r="W82" s="206"/>
      <c r="X82" s="206"/>
      <c r="Y82" s="206"/>
      <c r="Z82" s="206"/>
      <c r="AA82" s="206"/>
      <c r="AB82" s="206"/>
      <c r="AC82" s="206"/>
      <c r="AD82" s="206"/>
      <c r="AE82" s="206"/>
      <c r="AF82" s="206"/>
      <c r="AG82" s="206"/>
      <c r="AH82" s="252"/>
    </row>
    <row r="83" spans="1:34">
      <c r="A83" s="219"/>
      <c r="B83" s="219"/>
      <c r="C83" s="219"/>
      <c r="D83" s="215"/>
      <c r="E83" s="219"/>
      <c r="F83" s="219"/>
      <c r="G83" s="215"/>
      <c r="H83" s="219"/>
      <c r="I83" s="219"/>
      <c r="J83" s="215"/>
      <c r="K83" s="219"/>
      <c r="L83" s="219"/>
      <c r="M83" s="219"/>
      <c r="N83" s="206"/>
      <c r="O83" s="206"/>
      <c r="P83" s="206"/>
      <c r="Q83" s="206"/>
      <c r="R83" s="215"/>
      <c r="S83" s="206"/>
      <c r="T83" s="206"/>
      <c r="U83" s="206"/>
      <c r="V83" s="206"/>
      <c r="W83" s="206"/>
      <c r="X83" s="206"/>
      <c r="Y83" s="206"/>
      <c r="Z83" s="206"/>
      <c r="AA83" s="206"/>
      <c r="AB83" s="206"/>
      <c r="AC83" s="206"/>
      <c r="AD83" s="206"/>
      <c r="AE83" s="206"/>
      <c r="AF83" s="206"/>
      <c r="AG83" s="206"/>
      <c r="AH83" s="252"/>
    </row>
    <row r="84" spans="1:34">
      <c r="A84" s="219"/>
      <c r="B84" s="219"/>
      <c r="C84" s="219"/>
      <c r="D84" s="215"/>
      <c r="E84" s="219"/>
      <c r="F84" s="219"/>
      <c r="G84" s="215"/>
      <c r="H84" s="219"/>
      <c r="I84" s="219"/>
      <c r="J84" s="215"/>
      <c r="K84" s="219"/>
      <c r="L84" s="219"/>
      <c r="M84" s="219"/>
      <c r="N84" s="206"/>
      <c r="O84" s="206"/>
      <c r="P84" s="206"/>
      <c r="Q84" s="206"/>
      <c r="R84" s="215"/>
      <c r="S84" s="206"/>
      <c r="T84" s="206"/>
      <c r="U84" s="206"/>
      <c r="V84" s="206"/>
      <c r="W84" s="206"/>
      <c r="X84" s="206"/>
      <c r="Y84" s="206"/>
      <c r="Z84" s="206"/>
      <c r="AA84" s="206"/>
      <c r="AB84" s="206"/>
      <c r="AC84" s="206"/>
      <c r="AD84" s="206"/>
      <c r="AE84" s="206"/>
      <c r="AF84" s="206"/>
      <c r="AG84" s="206"/>
      <c r="AH84" s="252"/>
    </row>
    <row r="85" spans="1:34">
      <c r="A85" s="219"/>
      <c r="B85" s="219"/>
      <c r="C85" s="219"/>
      <c r="D85" s="215"/>
      <c r="E85" s="219"/>
      <c r="F85" s="219"/>
      <c r="G85" s="215"/>
      <c r="H85" s="219"/>
      <c r="I85" s="219"/>
      <c r="J85" s="215"/>
      <c r="K85" s="219"/>
      <c r="L85" s="219"/>
      <c r="M85" s="219"/>
      <c r="N85" s="206"/>
      <c r="O85" s="206"/>
      <c r="P85" s="206"/>
      <c r="Q85" s="206"/>
      <c r="R85" s="215"/>
      <c r="S85" s="206"/>
      <c r="T85" s="206"/>
      <c r="U85" s="206"/>
      <c r="V85" s="206"/>
      <c r="W85" s="206"/>
      <c r="X85" s="206"/>
      <c r="Y85" s="206"/>
      <c r="Z85" s="206"/>
      <c r="AA85" s="206"/>
      <c r="AB85" s="206"/>
      <c r="AC85" s="206"/>
      <c r="AD85" s="206"/>
      <c r="AE85" s="206"/>
      <c r="AF85" s="206"/>
      <c r="AG85" s="206"/>
      <c r="AH85" s="252"/>
    </row>
    <row r="86" spans="1:34">
      <c r="A86" s="219"/>
      <c r="B86" s="219"/>
      <c r="C86" s="219"/>
      <c r="D86" s="215"/>
      <c r="E86" s="219"/>
      <c r="F86" s="219"/>
      <c r="G86" s="215"/>
      <c r="H86" s="219"/>
      <c r="I86" s="219"/>
      <c r="J86" s="215"/>
      <c r="K86" s="219"/>
      <c r="L86" s="219"/>
      <c r="M86" s="219"/>
      <c r="N86" s="206"/>
      <c r="O86" s="206"/>
      <c r="P86" s="206"/>
      <c r="Q86" s="206"/>
      <c r="R86" s="215"/>
      <c r="S86" s="206"/>
      <c r="T86" s="206"/>
      <c r="U86" s="206"/>
      <c r="V86" s="206"/>
      <c r="W86" s="206"/>
      <c r="X86" s="206"/>
      <c r="Y86" s="206"/>
      <c r="Z86" s="206"/>
      <c r="AA86" s="206"/>
      <c r="AB86" s="206"/>
      <c r="AC86" s="206"/>
      <c r="AD86" s="206"/>
      <c r="AE86" s="206"/>
      <c r="AF86" s="206"/>
      <c r="AG86" s="206"/>
      <c r="AH86" s="252"/>
    </row>
    <row r="87" spans="1:34">
      <c r="A87" s="219"/>
      <c r="B87" s="219"/>
      <c r="C87" s="219"/>
      <c r="D87" s="215"/>
      <c r="E87" s="219"/>
      <c r="F87" s="219"/>
      <c r="G87" s="215"/>
      <c r="H87" s="219"/>
      <c r="I87" s="219"/>
      <c r="J87" s="215"/>
      <c r="K87" s="219"/>
      <c r="L87" s="219"/>
      <c r="M87" s="219"/>
      <c r="N87" s="206"/>
      <c r="O87" s="206"/>
      <c r="P87" s="206"/>
      <c r="Q87" s="206"/>
      <c r="R87" s="215"/>
      <c r="S87" s="206"/>
      <c r="T87" s="206"/>
      <c r="U87" s="206"/>
      <c r="V87" s="206"/>
      <c r="W87" s="206"/>
      <c r="X87" s="206"/>
      <c r="Y87" s="206"/>
      <c r="Z87" s="206"/>
      <c r="AA87" s="206"/>
      <c r="AB87" s="206"/>
      <c r="AC87" s="206"/>
      <c r="AD87" s="206"/>
      <c r="AE87" s="206"/>
      <c r="AF87" s="206"/>
      <c r="AG87" s="206"/>
      <c r="AH87" s="252"/>
    </row>
    <row r="88" spans="1:34">
      <c r="A88" s="219"/>
      <c r="B88" s="219"/>
      <c r="C88" s="219"/>
      <c r="D88" s="215"/>
      <c r="E88" s="219"/>
      <c r="F88" s="219"/>
      <c r="G88" s="215"/>
      <c r="H88" s="219"/>
      <c r="I88" s="219"/>
      <c r="J88" s="215"/>
      <c r="K88" s="219"/>
      <c r="L88" s="219"/>
      <c r="M88" s="219"/>
      <c r="N88" s="206"/>
      <c r="O88" s="206"/>
      <c r="P88" s="206"/>
      <c r="Q88" s="206"/>
      <c r="R88" s="215"/>
      <c r="S88" s="206"/>
      <c r="T88" s="206"/>
      <c r="U88" s="206"/>
      <c r="V88" s="206"/>
      <c r="W88" s="206"/>
      <c r="X88" s="206"/>
      <c r="Y88" s="206"/>
      <c r="Z88" s="206"/>
      <c r="AA88" s="206"/>
      <c r="AB88" s="206"/>
      <c r="AC88" s="206"/>
      <c r="AD88" s="206"/>
      <c r="AE88" s="206"/>
      <c r="AF88" s="206"/>
      <c r="AG88" s="206"/>
      <c r="AH88" s="252"/>
    </row>
    <row r="89" spans="1:34">
      <c r="A89" s="219"/>
      <c r="B89" s="219"/>
      <c r="C89" s="219"/>
      <c r="D89" s="215"/>
      <c r="E89" s="219"/>
      <c r="F89" s="219"/>
      <c r="G89" s="215"/>
      <c r="H89" s="219"/>
      <c r="I89" s="219"/>
      <c r="J89" s="215"/>
      <c r="K89" s="219"/>
      <c r="L89" s="219"/>
      <c r="M89" s="219"/>
      <c r="N89" s="206"/>
      <c r="O89" s="206"/>
      <c r="P89" s="206"/>
      <c r="Q89" s="206"/>
      <c r="R89" s="215"/>
      <c r="S89" s="206"/>
      <c r="T89" s="206"/>
      <c r="U89" s="206"/>
      <c r="V89" s="206"/>
      <c r="W89" s="206"/>
      <c r="X89" s="206"/>
      <c r="Y89" s="206"/>
      <c r="Z89" s="206"/>
      <c r="AA89" s="206"/>
      <c r="AB89" s="206"/>
      <c r="AC89" s="206"/>
      <c r="AD89" s="206"/>
      <c r="AE89" s="206"/>
      <c r="AF89" s="206"/>
      <c r="AG89" s="206"/>
      <c r="AH89" s="252"/>
    </row>
    <row r="90" spans="1:34">
      <c r="A90" s="219"/>
      <c r="B90" s="219"/>
      <c r="C90" s="219"/>
      <c r="D90" s="215"/>
      <c r="E90" s="219"/>
      <c r="F90" s="219"/>
      <c r="G90" s="215"/>
      <c r="H90" s="219"/>
      <c r="I90" s="219"/>
      <c r="J90" s="215"/>
      <c r="K90" s="219"/>
      <c r="L90" s="219"/>
      <c r="M90" s="219"/>
      <c r="N90" s="206"/>
      <c r="O90" s="206"/>
      <c r="P90" s="206"/>
      <c r="Q90" s="206"/>
      <c r="R90" s="215"/>
      <c r="S90" s="206"/>
      <c r="T90" s="206"/>
      <c r="U90" s="206"/>
      <c r="V90" s="206"/>
      <c r="W90" s="206"/>
      <c r="X90" s="206"/>
      <c r="Y90" s="206"/>
      <c r="Z90" s="206"/>
      <c r="AA90" s="206"/>
      <c r="AB90" s="206"/>
      <c r="AC90" s="206"/>
      <c r="AD90" s="206"/>
      <c r="AE90" s="206"/>
      <c r="AF90" s="206"/>
      <c r="AG90" s="206"/>
      <c r="AH90" s="252"/>
    </row>
    <row r="91" spans="1:34">
      <c r="A91" s="219"/>
      <c r="B91" s="219"/>
      <c r="C91" s="219"/>
      <c r="D91" s="215"/>
      <c r="E91" s="219"/>
      <c r="F91" s="219"/>
      <c r="G91" s="215"/>
      <c r="H91" s="219"/>
      <c r="I91" s="219"/>
      <c r="J91" s="215"/>
      <c r="K91" s="219"/>
      <c r="L91" s="219"/>
      <c r="M91" s="219"/>
      <c r="N91" s="206"/>
      <c r="O91" s="206"/>
      <c r="P91" s="206"/>
      <c r="Q91" s="206"/>
      <c r="R91" s="215"/>
      <c r="S91" s="206"/>
      <c r="T91" s="206"/>
      <c r="U91" s="206"/>
      <c r="V91" s="206"/>
      <c r="W91" s="206"/>
      <c r="X91" s="206"/>
      <c r="Y91" s="206"/>
      <c r="Z91" s="206"/>
      <c r="AA91" s="206"/>
      <c r="AB91" s="206"/>
      <c r="AC91" s="206"/>
      <c r="AD91" s="206"/>
      <c r="AE91" s="206"/>
      <c r="AF91" s="206"/>
      <c r="AG91" s="206"/>
      <c r="AH91" s="252"/>
    </row>
    <row r="92" spans="1:34">
      <c r="A92" s="219"/>
      <c r="B92" s="219"/>
      <c r="C92" s="219"/>
      <c r="D92" s="215"/>
      <c r="E92" s="219"/>
      <c r="F92" s="219"/>
      <c r="G92" s="215"/>
      <c r="H92" s="219"/>
      <c r="I92" s="219"/>
      <c r="J92" s="215"/>
      <c r="K92" s="219"/>
      <c r="L92" s="219"/>
      <c r="M92" s="219"/>
      <c r="N92" s="206"/>
      <c r="O92" s="206"/>
      <c r="P92" s="206"/>
      <c r="Q92" s="206"/>
      <c r="R92" s="215"/>
      <c r="S92" s="206"/>
      <c r="T92" s="206"/>
      <c r="U92" s="206"/>
      <c r="V92" s="206"/>
      <c r="W92" s="206"/>
      <c r="X92" s="206"/>
      <c r="Y92" s="206"/>
      <c r="Z92" s="206"/>
      <c r="AA92" s="206"/>
      <c r="AB92" s="206"/>
      <c r="AC92" s="206"/>
      <c r="AD92" s="206"/>
      <c r="AE92" s="206"/>
      <c r="AF92" s="206"/>
      <c r="AG92" s="206"/>
      <c r="AH92" s="252"/>
    </row>
    <row r="93" spans="1:34">
      <c r="A93" s="219"/>
      <c r="B93" s="219"/>
      <c r="C93" s="219"/>
      <c r="D93" s="215"/>
      <c r="E93" s="219"/>
      <c r="F93" s="219"/>
      <c r="G93" s="215"/>
      <c r="H93" s="219"/>
      <c r="I93" s="219"/>
      <c r="J93" s="215"/>
      <c r="K93" s="219"/>
      <c r="L93" s="219"/>
      <c r="M93" s="219"/>
      <c r="N93" s="206"/>
      <c r="O93" s="206"/>
      <c r="P93" s="206"/>
      <c r="Q93" s="206"/>
      <c r="R93" s="215"/>
      <c r="S93" s="206"/>
      <c r="T93" s="206"/>
      <c r="U93" s="206"/>
      <c r="V93" s="206"/>
      <c r="W93" s="206"/>
      <c r="X93" s="206"/>
      <c r="Y93" s="206"/>
      <c r="Z93" s="206"/>
      <c r="AA93" s="206"/>
      <c r="AB93" s="206"/>
      <c r="AC93" s="206"/>
      <c r="AD93" s="206"/>
      <c r="AE93" s="206"/>
      <c r="AF93" s="206"/>
      <c r="AG93" s="206"/>
      <c r="AH93" s="252"/>
    </row>
    <row r="94" spans="1:34">
      <c r="A94" s="205"/>
      <c r="B94" s="206"/>
      <c r="C94" s="206"/>
      <c r="D94" s="206"/>
      <c r="E94" s="206"/>
      <c r="F94" s="206"/>
      <c r="G94" s="206"/>
      <c r="H94" s="206"/>
      <c r="I94" s="206"/>
      <c r="J94" s="206"/>
      <c r="K94" s="206"/>
      <c r="L94" s="206"/>
      <c r="M94" s="206"/>
      <c r="N94" s="206"/>
      <c r="O94" s="206"/>
      <c r="P94" s="206"/>
      <c r="Q94" s="206"/>
      <c r="R94" s="215"/>
      <c r="S94" s="206"/>
      <c r="T94" s="206"/>
      <c r="U94" s="206"/>
      <c r="V94" s="206"/>
      <c r="W94" s="206"/>
      <c r="X94" s="206"/>
      <c r="Y94" s="206"/>
      <c r="Z94" s="206"/>
      <c r="AA94" s="206"/>
      <c r="AB94" s="206"/>
      <c r="AC94" s="206"/>
      <c r="AD94" s="206"/>
      <c r="AE94" s="206"/>
      <c r="AF94" s="206"/>
      <c r="AG94" s="206"/>
      <c r="AH94" s="252"/>
    </row>
    <row r="95" spans="1:34">
      <c r="A95" s="205"/>
      <c r="B95" s="206"/>
      <c r="C95" s="206"/>
      <c r="D95" s="206"/>
      <c r="E95" s="206"/>
      <c r="F95" s="206"/>
      <c r="G95" s="206"/>
      <c r="H95" s="206"/>
      <c r="I95" s="206"/>
      <c r="J95" s="206"/>
      <c r="K95" s="206"/>
      <c r="L95" s="206"/>
      <c r="M95" s="206"/>
      <c r="N95" s="206"/>
      <c r="O95" s="206"/>
      <c r="P95" s="206"/>
      <c r="Q95" s="206"/>
      <c r="R95" s="215"/>
      <c r="S95" s="206"/>
      <c r="T95" s="206"/>
      <c r="U95" s="206"/>
      <c r="V95" s="206"/>
      <c r="W95" s="206"/>
      <c r="X95" s="206"/>
      <c r="Y95" s="206"/>
      <c r="Z95" s="206"/>
      <c r="AA95" s="206"/>
      <c r="AB95" s="206"/>
      <c r="AC95" s="206"/>
      <c r="AD95" s="206"/>
      <c r="AE95" s="206"/>
      <c r="AF95" s="206"/>
      <c r="AG95" s="206"/>
      <c r="AH95" s="252"/>
    </row>
    <row r="96" spans="1:34">
      <c r="A96" s="205"/>
      <c r="B96" s="206"/>
      <c r="C96" s="206"/>
      <c r="D96" s="206"/>
      <c r="E96" s="206"/>
      <c r="F96" s="206"/>
      <c r="G96" s="206"/>
      <c r="H96" s="206"/>
      <c r="I96" s="206"/>
      <c r="J96" s="206"/>
      <c r="K96" s="206"/>
      <c r="L96" s="206"/>
      <c r="M96" s="206"/>
      <c r="N96" s="206"/>
      <c r="O96" s="206"/>
      <c r="P96" s="206"/>
      <c r="Q96" s="206"/>
      <c r="R96" s="215"/>
      <c r="S96" s="206"/>
      <c r="T96" s="206"/>
      <c r="U96" s="206"/>
      <c r="V96" s="206"/>
      <c r="W96" s="206"/>
      <c r="X96" s="206"/>
      <c r="Y96" s="206"/>
      <c r="Z96" s="206"/>
      <c r="AA96" s="206"/>
      <c r="AB96" s="206"/>
      <c r="AC96" s="206"/>
      <c r="AD96" s="206"/>
      <c r="AE96" s="206"/>
      <c r="AF96" s="206"/>
      <c r="AG96" s="206"/>
      <c r="AH96" s="252"/>
    </row>
    <row r="97" spans="1:34">
      <c r="A97" s="205"/>
      <c r="B97" s="206"/>
      <c r="C97" s="206"/>
      <c r="D97" s="206"/>
      <c r="E97" s="206"/>
      <c r="F97" s="206"/>
      <c r="G97" s="206"/>
      <c r="H97" s="206"/>
      <c r="I97" s="206"/>
      <c r="J97" s="206"/>
      <c r="K97" s="206"/>
      <c r="L97" s="206"/>
      <c r="M97" s="206"/>
      <c r="N97" s="206"/>
      <c r="O97" s="206"/>
      <c r="P97" s="206"/>
      <c r="Q97" s="206"/>
      <c r="R97" s="215"/>
      <c r="S97" s="206"/>
      <c r="T97" s="206"/>
      <c r="U97" s="206"/>
      <c r="V97" s="206"/>
      <c r="W97" s="206"/>
      <c r="X97" s="206"/>
      <c r="Y97" s="206"/>
      <c r="Z97" s="206"/>
      <c r="AA97" s="206"/>
      <c r="AB97" s="206"/>
      <c r="AC97" s="206"/>
      <c r="AD97" s="206"/>
      <c r="AE97" s="206"/>
      <c r="AF97" s="206"/>
      <c r="AG97" s="206"/>
      <c r="AH97" s="252"/>
    </row>
    <row r="98" spans="1:34">
      <c r="A98" s="205"/>
      <c r="B98" s="206"/>
      <c r="C98" s="206"/>
      <c r="D98" s="206"/>
      <c r="E98" s="206"/>
      <c r="F98" s="206"/>
      <c r="G98" s="206"/>
      <c r="H98" s="206"/>
      <c r="I98" s="206"/>
      <c r="J98" s="206"/>
      <c r="K98" s="206"/>
      <c r="L98" s="206"/>
      <c r="M98" s="206"/>
      <c r="N98" s="206"/>
      <c r="O98" s="206"/>
      <c r="P98" s="206"/>
      <c r="Q98" s="206"/>
      <c r="R98" s="215"/>
      <c r="S98" s="206"/>
      <c r="T98" s="206"/>
      <c r="U98" s="206"/>
      <c r="V98" s="206"/>
      <c r="W98" s="206"/>
      <c r="X98" s="206"/>
      <c r="Y98" s="206"/>
      <c r="Z98" s="206"/>
      <c r="AA98" s="206"/>
      <c r="AB98" s="206"/>
      <c r="AC98" s="206"/>
      <c r="AD98" s="206"/>
      <c r="AE98" s="206"/>
      <c r="AF98" s="206"/>
      <c r="AG98" s="206"/>
      <c r="AH98" s="252"/>
    </row>
    <row r="99" spans="1:34">
      <c r="A99" s="205"/>
      <c r="B99" s="206"/>
      <c r="C99" s="206"/>
      <c r="D99" s="206"/>
      <c r="E99" s="206"/>
      <c r="F99" s="206"/>
      <c r="G99" s="206"/>
      <c r="H99" s="206"/>
      <c r="I99" s="206"/>
      <c r="J99" s="206"/>
      <c r="K99" s="206"/>
      <c r="L99" s="206"/>
      <c r="M99" s="206"/>
      <c r="N99" s="206"/>
      <c r="O99" s="206"/>
      <c r="P99" s="206"/>
      <c r="Q99" s="206"/>
      <c r="R99" s="215"/>
      <c r="S99" s="206"/>
      <c r="T99" s="206"/>
      <c r="U99" s="206"/>
      <c r="V99" s="206"/>
      <c r="W99" s="206"/>
      <c r="X99" s="206"/>
      <c r="Y99" s="206"/>
      <c r="Z99" s="206"/>
      <c r="AA99" s="206"/>
      <c r="AB99" s="206"/>
      <c r="AC99" s="206"/>
      <c r="AD99" s="206"/>
      <c r="AE99" s="206"/>
      <c r="AF99" s="206"/>
      <c r="AG99" s="206"/>
      <c r="AH99" s="252"/>
    </row>
    <row r="100" spans="1:34">
      <c r="A100" s="205"/>
      <c r="B100" s="206"/>
      <c r="C100" s="206"/>
      <c r="D100" s="206"/>
      <c r="E100" s="206"/>
      <c r="F100" s="206"/>
      <c r="G100" s="206"/>
      <c r="H100" s="206"/>
      <c r="I100" s="206"/>
      <c r="J100" s="206"/>
      <c r="K100" s="206"/>
      <c r="L100" s="206"/>
      <c r="M100" s="206"/>
      <c r="N100" s="206"/>
      <c r="O100" s="206"/>
      <c r="P100" s="206"/>
      <c r="Q100" s="206"/>
      <c r="R100" s="215"/>
      <c r="S100" s="206"/>
      <c r="T100" s="206"/>
      <c r="U100" s="206"/>
      <c r="V100" s="206"/>
      <c r="W100" s="206"/>
      <c r="X100" s="206"/>
      <c r="Y100" s="206"/>
      <c r="Z100" s="206"/>
      <c r="AA100" s="206"/>
      <c r="AB100" s="206"/>
      <c r="AC100" s="206"/>
      <c r="AD100" s="206"/>
      <c r="AE100" s="206"/>
      <c r="AF100" s="206"/>
      <c r="AG100" s="206"/>
      <c r="AH100" s="252"/>
    </row>
    <row r="101" spans="1:34">
      <c r="A101" s="205"/>
      <c r="B101" s="206"/>
      <c r="C101" s="206"/>
      <c r="D101" s="206"/>
      <c r="E101" s="206"/>
      <c r="F101" s="206"/>
      <c r="G101" s="206"/>
      <c r="H101" s="206"/>
      <c r="I101" s="206"/>
      <c r="J101" s="206"/>
      <c r="K101" s="206"/>
      <c r="L101" s="206"/>
      <c r="M101" s="206"/>
      <c r="N101" s="206"/>
      <c r="O101" s="206"/>
      <c r="P101" s="206"/>
      <c r="Q101" s="206"/>
      <c r="R101" s="215"/>
      <c r="S101" s="206"/>
      <c r="T101" s="206"/>
      <c r="U101" s="206"/>
      <c r="V101" s="206"/>
      <c r="W101" s="206"/>
      <c r="X101" s="206"/>
      <c r="Y101" s="206"/>
      <c r="Z101" s="206"/>
      <c r="AA101" s="206"/>
      <c r="AB101" s="206"/>
      <c r="AC101" s="206"/>
      <c r="AD101" s="206"/>
      <c r="AE101" s="206"/>
      <c r="AF101" s="206"/>
      <c r="AG101" s="206"/>
      <c r="AH101" s="252"/>
    </row>
    <row r="102" spans="1:34">
      <c r="A102" s="205"/>
      <c r="B102" s="206"/>
      <c r="C102" s="206"/>
      <c r="D102" s="206"/>
      <c r="E102" s="206"/>
      <c r="F102" s="206"/>
      <c r="G102" s="206"/>
      <c r="H102" s="206"/>
      <c r="I102" s="206"/>
      <c r="J102" s="206"/>
      <c r="K102" s="206"/>
      <c r="L102" s="206"/>
      <c r="M102" s="206"/>
      <c r="N102" s="206"/>
      <c r="O102" s="206"/>
      <c r="P102" s="206"/>
      <c r="Q102" s="206"/>
      <c r="R102" s="215"/>
      <c r="S102" s="206"/>
      <c r="T102" s="206"/>
      <c r="U102" s="206"/>
      <c r="V102" s="206"/>
      <c r="W102" s="206"/>
      <c r="X102" s="206"/>
      <c r="Y102" s="206"/>
      <c r="Z102" s="206"/>
      <c r="AA102" s="206"/>
      <c r="AB102" s="206"/>
      <c r="AC102" s="206"/>
      <c r="AD102" s="206"/>
      <c r="AE102" s="206"/>
      <c r="AF102" s="206"/>
      <c r="AG102" s="206"/>
      <c r="AH102" s="252"/>
    </row>
    <row r="103" spans="1:34">
      <c r="A103" s="205"/>
      <c r="B103" s="206"/>
      <c r="C103" s="206"/>
      <c r="D103" s="206"/>
      <c r="E103" s="206"/>
      <c r="F103" s="206"/>
      <c r="G103" s="206"/>
      <c r="H103" s="206"/>
      <c r="I103" s="206"/>
      <c r="J103" s="206"/>
      <c r="K103" s="206"/>
      <c r="L103" s="206"/>
      <c r="M103" s="206"/>
      <c r="N103" s="206"/>
      <c r="O103" s="206"/>
      <c r="P103" s="206"/>
      <c r="Q103" s="206"/>
      <c r="R103" s="215"/>
      <c r="S103" s="206"/>
      <c r="T103" s="206"/>
      <c r="U103" s="206"/>
      <c r="V103" s="206"/>
      <c r="W103" s="206"/>
      <c r="X103" s="206"/>
      <c r="Y103" s="206"/>
      <c r="Z103" s="206"/>
      <c r="AA103" s="206"/>
      <c r="AB103" s="206"/>
      <c r="AC103" s="206"/>
      <c r="AD103" s="206"/>
      <c r="AE103" s="206"/>
      <c r="AF103" s="206"/>
      <c r="AG103" s="206"/>
      <c r="AH103" s="252"/>
    </row>
    <row r="104" spans="1:34">
      <c r="A104" s="205"/>
      <c r="B104" s="206"/>
      <c r="C104" s="206"/>
      <c r="D104" s="206"/>
      <c r="E104" s="206"/>
      <c r="F104" s="206"/>
      <c r="G104" s="206"/>
      <c r="H104" s="206"/>
      <c r="I104" s="206"/>
      <c r="J104" s="206"/>
      <c r="K104" s="206"/>
      <c r="L104" s="206"/>
      <c r="M104" s="206"/>
      <c r="N104" s="206"/>
      <c r="O104" s="206"/>
      <c r="P104" s="206"/>
      <c r="Q104" s="206"/>
      <c r="R104" s="215"/>
      <c r="S104" s="206"/>
      <c r="T104" s="206"/>
      <c r="U104" s="206"/>
      <c r="V104" s="206"/>
      <c r="W104" s="206"/>
      <c r="X104" s="206"/>
      <c r="Y104" s="206"/>
      <c r="Z104" s="206"/>
      <c r="AA104" s="206"/>
      <c r="AB104" s="206"/>
      <c r="AC104" s="206"/>
      <c r="AD104" s="206"/>
      <c r="AE104" s="206"/>
      <c r="AF104" s="206"/>
      <c r="AG104" s="206"/>
      <c r="AH104" s="252"/>
    </row>
    <row r="105" spans="1:34">
      <c r="A105" s="205"/>
      <c r="B105" s="206"/>
      <c r="C105" s="206"/>
      <c r="D105" s="206"/>
      <c r="E105" s="206"/>
      <c r="F105" s="206"/>
      <c r="G105" s="206"/>
      <c r="H105" s="206"/>
      <c r="I105" s="206"/>
      <c r="J105" s="206"/>
      <c r="K105" s="206"/>
      <c r="L105" s="206"/>
      <c r="M105" s="206"/>
      <c r="N105" s="206"/>
      <c r="O105" s="206"/>
      <c r="P105" s="206"/>
      <c r="Q105" s="206"/>
      <c r="R105" s="215"/>
      <c r="S105" s="206"/>
      <c r="T105" s="206"/>
      <c r="U105" s="206"/>
      <c r="V105" s="206"/>
      <c r="W105" s="206"/>
      <c r="X105" s="206"/>
      <c r="Y105" s="206"/>
      <c r="Z105" s="206"/>
      <c r="AA105" s="206"/>
      <c r="AB105" s="206"/>
      <c r="AC105" s="206"/>
      <c r="AD105" s="206"/>
      <c r="AE105" s="206"/>
      <c r="AF105" s="206"/>
      <c r="AG105" s="206"/>
      <c r="AH105" s="252"/>
    </row>
    <row r="106" spans="1:34">
      <c r="A106" s="205"/>
      <c r="B106" s="206"/>
      <c r="C106" s="206"/>
      <c r="D106" s="206"/>
      <c r="E106" s="206"/>
      <c r="F106" s="206"/>
      <c r="G106" s="206"/>
      <c r="H106" s="206"/>
      <c r="I106" s="206"/>
      <c r="J106" s="206"/>
      <c r="K106" s="206"/>
      <c r="L106" s="206"/>
      <c r="M106" s="206"/>
      <c r="N106" s="206"/>
      <c r="O106" s="206"/>
      <c r="P106" s="206"/>
      <c r="Q106" s="206"/>
      <c r="R106" s="215"/>
      <c r="S106" s="206"/>
      <c r="T106" s="206"/>
      <c r="U106" s="206"/>
      <c r="V106" s="206"/>
      <c r="W106" s="206"/>
      <c r="X106" s="206"/>
      <c r="Y106" s="206"/>
      <c r="Z106" s="206"/>
      <c r="AA106" s="206"/>
      <c r="AB106" s="206"/>
      <c r="AC106" s="206"/>
      <c r="AD106" s="206"/>
      <c r="AE106" s="206"/>
      <c r="AF106" s="206"/>
      <c r="AG106" s="206"/>
      <c r="AH106" s="252"/>
    </row>
    <row r="107" spans="1:34">
      <c r="A107" s="205"/>
      <c r="B107" s="206"/>
      <c r="C107" s="206"/>
      <c r="D107" s="206"/>
      <c r="E107" s="206"/>
      <c r="F107" s="206"/>
      <c r="G107" s="206"/>
      <c r="H107" s="206"/>
      <c r="I107" s="206"/>
      <c r="J107" s="206"/>
      <c r="K107" s="206"/>
      <c r="L107" s="206"/>
      <c r="M107" s="206"/>
      <c r="N107" s="206"/>
      <c r="O107" s="206"/>
      <c r="P107" s="206"/>
      <c r="Q107" s="206"/>
      <c r="R107" s="215"/>
      <c r="S107" s="206"/>
      <c r="T107" s="206"/>
      <c r="U107" s="206"/>
      <c r="V107" s="206"/>
      <c r="W107" s="206"/>
      <c r="X107" s="206"/>
      <c r="Y107" s="206"/>
      <c r="Z107" s="206"/>
      <c r="AA107" s="206"/>
      <c r="AB107" s="206"/>
      <c r="AC107" s="206"/>
      <c r="AD107" s="206"/>
      <c r="AE107" s="206"/>
      <c r="AF107" s="206"/>
      <c r="AG107" s="206"/>
      <c r="AH107" s="252"/>
    </row>
    <row r="108" spans="1:34">
      <c r="A108" s="205"/>
      <c r="B108" s="206"/>
      <c r="C108" s="206"/>
      <c r="D108" s="206"/>
      <c r="E108" s="206"/>
      <c r="F108" s="206"/>
      <c r="G108" s="206"/>
      <c r="H108" s="206"/>
      <c r="I108" s="206"/>
      <c r="J108" s="206"/>
      <c r="K108" s="206"/>
      <c r="L108" s="206"/>
      <c r="M108" s="206"/>
      <c r="N108" s="206"/>
      <c r="O108" s="206"/>
      <c r="P108" s="206"/>
      <c r="Q108" s="206"/>
      <c r="R108" s="215"/>
      <c r="S108" s="206"/>
      <c r="T108" s="206"/>
      <c r="U108" s="206"/>
      <c r="V108" s="206"/>
      <c r="W108" s="206"/>
      <c r="X108" s="206"/>
      <c r="Y108" s="206"/>
      <c r="Z108" s="206"/>
      <c r="AA108" s="206"/>
      <c r="AB108" s="206"/>
      <c r="AC108" s="206"/>
      <c r="AD108" s="206"/>
      <c r="AE108" s="206"/>
      <c r="AF108" s="206"/>
      <c r="AG108" s="206"/>
      <c r="AH108" s="252"/>
    </row>
    <row r="109" spans="1:34">
      <c r="A109" s="205"/>
      <c r="B109" s="206"/>
      <c r="C109" s="206"/>
      <c r="D109" s="206"/>
      <c r="E109" s="206"/>
      <c r="F109" s="206"/>
      <c r="G109" s="206"/>
      <c r="H109" s="206"/>
      <c r="I109" s="206"/>
      <c r="J109" s="206"/>
      <c r="K109" s="206"/>
      <c r="L109" s="206"/>
      <c r="M109" s="206"/>
      <c r="N109" s="206"/>
      <c r="O109" s="206"/>
      <c r="P109" s="206"/>
      <c r="Q109" s="206"/>
      <c r="R109" s="215"/>
      <c r="S109" s="206"/>
      <c r="T109" s="206"/>
      <c r="U109" s="206"/>
      <c r="V109" s="206"/>
      <c r="W109" s="206"/>
      <c r="X109" s="206"/>
      <c r="Y109" s="206"/>
      <c r="Z109" s="206"/>
      <c r="AA109" s="206"/>
      <c r="AB109" s="206"/>
      <c r="AC109" s="206"/>
      <c r="AD109" s="206"/>
      <c r="AE109" s="206"/>
      <c r="AF109" s="206"/>
      <c r="AG109" s="206"/>
      <c r="AH109" s="252"/>
    </row>
    <row r="110" spans="1:34">
      <c r="A110" s="205"/>
      <c r="B110" s="206"/>
      <c r="C110" s="206"/>
      <c r="D110" s="206"/>
      <c r="E110" s="206"/>
      <c r="F110" s="206"/>
      <c r="G110" s="206"/>
      <c r="H110" s="206"/>
      <c r="I110" s="206"/>
      <c r="J110" s="206"/>
      <c r="K110" s="206"/>
      <c r="L110" s="206"/>
      <c r="M110" s="206"/>
      <c r="N110" s="206"/>
      <c r="O110" s="206"/>
      <c r="P110" s="206"/>
      <c r="Q110" s="206"/>
      <c r="R110" s="215"/>
      <c r="S110" s="206"/>
      <c r="T110" s="206"/>
      <c r="U110" s="206"/>
      <c r="V110" s="206"/>
      <c r="W110" s="206"/>
      <c r="X110" s="206"/>
      <c r="Y110" s="206"/>
      <c r="Z110" s="206"/>
      <c r="AA110" s="206"/>
      <c r="AB110" s="206"/>
      <c r="AC110" s="206"/>
      <c r="AD110" s="206"/>
      <c r="AE110" s="206"/>
      <c r="AF110" s="206"/>
      <c r="AG110" s="206"/>
      <c r="AH110" s="252"/>
    </row>
    <row r="111" spans="1:34">
      <c r="A111" s="205"/>
      <c r="B111" s="206"/>
      <c r="C111" s="206"/>
      <c r="D111" s="206"/>
      <c r="E111" s="206"/>
      <c r="F111" s="206"/>
      <c r="G111" s="206"/>
      <c r="H111" s="206"/>
      <c r="I111" s="206"/>
      <c r="J111" s="206"/>
      <c r="K111" s="206"/>
      <c r="L111" s="206"/>
      <c r="M111" s="206"/>
      <c r="N111" s="206"/>
      <c r="O111" s="206"/>
      <c r="P111" s="206"/>
      <c r="Q111" s="206"/>
      <c r="R111" s="215"/>
      <c r="S111" s="206"/>
      <c r="T111" s="206"/>
      <c r="U111" s="206"/>
      <c r="V111" s="206"/>
      <c r="W111" s="206"/>
      <c r="X111" s="206"/>
      <c r="Y111" s="206"/>
      <c r="Z111" s="206"/>
      <c r="AA111" s="206"/>
      <c r="AB111" s="206"/>
      <c r="AC111" s="206"/>
      <c r="AD111" s="206"/>
      <c r="AE111" s="206"/>
      <c r="AF111" s="206"/>
      <c r="AG111" s="206"/>
      <c r="AH111" s="252"/>
    </row>
    <row r="112" spans="1:34">
      <c r="A112" s="205"/>
      <c r="B112" s="206"/>
      <c r="C112" s="206"/>
      <c r="D112" s="206"/>
      <c r="E112" s="206"/>
      <c r="F112" s="206"/>
      <c r="G112" s="206"/>
      <c r="H112" s="206"/>
      <c r="I112" s="206"/>
      <c r="J112" s="206"/>
      <c r="K112" s="206"/>
      <c r="L112" s="206"/>
      <c r="M112" s="206"/>
      <c r="N112" s="206"/>
      <c r="O112" s="206"/>
      <c r="P112" s="206"/>
      <c r="Q112" s="206"/>
      <c r="R112" s="215"/>
      <c r="S112" s="206"/>
      <c r="T112" s="206"/>
      <c r="U112" s="206"/>
      <c r="V112" s="206"/>
      <c r="W112" s="206"/>
      <c r="X112" s="206"/>
      <c r="Y112" s="206"/>
      <c r="Z112" s="206"/>
      <c r="AA112" s="206"/>
      <c r="AB112" s="206"/>
      <c r="AC112" s="206"/>
      <c r="AD112" s="206"/>
      <c r="AE112" s="206"/>
      <c r="AF112" s="206"/>
      <c r="AG112" s="206"/>
      <c r="AH112" s="252"/>
    </row>
    <row r="113" spans="1:34">
      <c r="A113" s="205"/>
      <c r="B113" s="206"/>
      <c r="C113" s="206"/>
      <c r="D113" s="206"/>
      <c r="E113" s="206"/>
      <c r="F113" s="206"/>
      <c r="G113" s="206"/>
      <c r="H113" s="206"/>
      <c r="I113" s="206"/>
      <c r="J113" s="206"/>
      <c r="K113" s="206"/>
      <c r="L113" s="206"/>
      <c r="M113" s="206"/>
      <c r="N113" s="206"/>
      <c r="O113" s="206"/>
      <c r="P113" s="206"/>
      <c r="Q113" s="206"/>
      <c r="R113" s="215"/>
      <c r="S113" s="206"/>
      <c r="T113" s="206"/>
      <c r="U113" s="206"/>
      <c r="V113" s="206"/>
      <c r="W113" s="206"/>
      <c r="X113" s="206"/>
      <c r="Y113" s="206"/>
      <c r="Z113" s="206"/>
      <c r="AA113" s="206"/>
      <c r="AB113" s="206"/>
      <c r="AC113" s="206"/>
      <c r="AD113" s="206"/>
      <c r="AE113" s="206"/>
      <c r="AF113" s="206"/>
      <c r="AG113" s="206"/>
      <c r="AH113" s="252"/>
    </row>
    <row r="114" spans="1:34">
      <c r="A114" s="205"/>
      <c r="B114" s="206"/>
      <c r="C114" s="206"/>
      <c r="D114" s="206"/>
      <c r="E114" s="206"/>
      <c r="F114" s="206"/>
      <c r="G114" s="206"/>
      <c r="H114" s="206"/>
      <c r="I114" s="206"/>
      <c r="J114" s="206"/>
      <c r="K114" s="206"/>
      <c r="L114" s="206"/>
      <c r="M114" s="206"/>
      <c r="N114" s="206"/>
      <c r="O114" s="206"/>
      <c r="P114" s="206"/>
      <c r="Q114" s="206"/>
      <c r="R114" s="215"/>
      <c r="S114" s="206"/>
      <c r="T114" s="206"/>
      <c r="U114" s="206"/>
      <c r="V114" s="206"/>
      <c r="W114" s="206"/>
      <c r="X114" s="206"/>
      <c r="Y114" s="206"/>
      <c r="Z114" s="206"/>
      <c r="AA114" s="206"/>
      <c r="AB114" s="206"/>
      <c r="AC114" s="206"/>
      <c r="AD114" s="206"/>
      <c r="AE114" s="206"/>
      <c r="AF114" s="206"/>
      <c r="AG114" s="206"/>
      <c r="AH114" s="252"/>
    </row>
    <row r="115" spans="1:34">
      <c r="A115" s="205"/>
      <c r="B115" s="206"/>
      <c r="C115" s="206"/>
      <c r="D115" s="206"/>
      <c r="E115" s="206"/>
      <c r="F115" s="206"/>
      <c r="G115" s="206"/>
      <c r="H115" s="206"/>
      <c r="I115" s="206"/>
      <c r="J115" s="206"/>
      <c r="K115" s="206"/>
      <c r="L115" s="206"/>
      <c r="M115" s="206"/>
      <c r="N115" s="206"/>
      <c r="O115" s="206"/>
      <c r="P115" s="206"/>
      <c r="Q115" s="206"/>
      <c r="R115" s="215"/>
      <c r="S115" s="206"/>
      <c r="T115" s="206"/>
      <c r="U115" s="206"/>
      <c r="V115" s="206"/>
      <c r="W115" s="206"/>
      <c r="X115" s="206"/>
      <c r="Y115" s="206"/>
      <c r="Z115" s="206"/>
      <c r="AA115" s="206"/>
      <c r="AB115" s="206"/>
      <c r="AC115" s="206"/>
      <c r="AD115" s="206"/>
      <c r="AE115" s="206"/>
      <c r="AF115" s="206"/>
      <c r="AG115" s="206"/>
      <c r="AH115" s="252"/>
    </row>
    <row r="116" spans="1:34">
      <c r="A116" s="205"/>
      <c r="B116" s="206"/>
      <c r="C116" s="206"/>
      <c r="D116" s="206"/>
      <c r="E116" s="206"/>
      <c r="F116" s="206"/>
      <c r="G116" s="206"/>
      <c r="H116" s="206"/>
      <c r="I116" s="206"/>
      <c r="J116" s="206"/>
      <c r="K116" s="206"/>
      <c r="L116" s="206"/>
      <c r="M116" s="206"/>
      <c r="N116" s="206"/>
      <c r="O116" s="206"/>
      <c r="P116" s="206"/>
      <c r="Q116" s="206"/>
      <c r="R116" s="215"/>
      <c r="S116" s="206"/>
      <c r="T116" s="206"/>
      <c r="U116" s="206"/>
      <c r="V116" s="206"/>
      <c r="W116" s="206"/>
      <c r="X116" s="206"/>
      <c r="Y116" s="206"/>
      <c r="Z116" s="206"/>
      <c r="AA116" s="206"/>
      <c r="AB116" s="206"/>
      <c r="AC116" s="206"/>
      <c r="AD116" s="206"/>
      <c r="AE116" s="206"/>
      <c r="AF116" s="206"/>
      <c r="AG116" s="206"/>
      <c r="AH116" s="252"/>
    </row>
    <row r="117" spans="1:34">
      <c r="A117" s="205"/>
      <c r="B117" s="206"/>
      <c r="C117" s="206"/>
      <c r="D117" s="206"/>
      <c r="E117" s="206"/>
      <c r="F117" s="206"/>
      <c r="G117" s="206"/>
      <c r="H117" s="206"/>
      <c r="I117" s="206"/>
      <c r="J117" s="206"/>
      <c r="K117" s="206"/>
      <c r="L117" s="206"/>
      <c r="M117" s="206"/>
      <c r="N117" s="206"/>
      <c r="O117" s="206"/>
      <c r="P117" s="206"/>
      <c r="Q117" s="206"/>
      <c r="R117" s="215"/>
      <c r="S117" s="206"/>
      <c r="T117" s="206"/>
      <c r="U117" s="206"/>
      <c r="V117" s="206"/>
      <c r="W117" s="206"/>
      <c r="X117" s="206"/>
      <c r="Y117" s="206"/>
      <c r="Z117" s="206"/>
      <c r="AA117" s="206"/>
      <c r="AB117" s="206"/>
      <c r="AC117" s="206"/>
      <c r="AD117" s="206"/>
      <c r="AE117" s="206"/>
      <c r="AF117" s="206"/>
      <c r="AG117" s="206"/>
      <c r="AH117" s="252"/>
    </row>
    <row r="118" spans="1:34">
      <c r="A118" s="205"/>
      <c r="B118" s="206"/>
      <c r="C118" s="206"/>
      <c r="D118" s="206"/>
      <c r="E118" s="206"/>
      <c r="F118" s="206"/>
      <c r="G118" s="206"/>
      <c r="H118" s="206"/>
      <c r="I118" s="206"/>
      <c r="J118" s="206"/>
      <c r="K118" s="206"/>
      <c r="L118" s="206"/>
      <c r="M118" s="206"/>
      <c r="N118" s="206"/>
      <c r="O118" s="206"/>
      <c r="P118" s="206"/>
      <c r="Q118" s="206"/>
      <c r="R118" s="215"/>
      <c r="S118" s="206"/>
      <c r="T118" s="206"/>
      <c r="U118" s="206"/>
      <c r="V118" s="206"/>
      <c r="W118" s="206"/>
      <c r="X118" s="206"/>
      <c r="Y118" s="206"/>
      <c r="Z118" s="206"/>
      <c r="AA118" s="206"/>
      <c r="AB118" s="206"/>
      <c r="AC118" s="206"/>
      <c r="AD118" s="206"/>
      <c r="AE118" s="206"/>
      <c r="AF118" s="206"/>
      <c r="AG118" s="206"/>
      <c r="AH118" s="252"/>
    </row>
    <row r="119" spans="1:34">
      <c r="A119" s="205"/>
      <c r="B119" s="206"/>
      <c r="C119" s="206"/>
      <c r="D119" s="206"/>
      <c r="E119" s="206"/>
      <c r="F119" s="206"/>
      <c r="G119" s="206"/>
      <c r="H119" s="206"/>
      <c r="I119" s="206"/>
      <c r="J119" s="206"/>
      <c r="K119" s="206"/>
      <c r="L119" s="206"/>
      <c r="M119" s="206"/>
      <c r="N119" s="206"/>
      <c r="O119" s="206"/>
      <c r="P119" s="206"/>
      <c r="Q119" s="206"/>
      <c r="R119" s="215"/>
      <c r="S119" s="206"/>
      <c r="T119" s="206"/>
      <c r="U119" s="206"/>
      <c r="V119" s="206"/>
      <c r="W119" s="206"/>
      <c r="X119" s="206"/>
      <c r="Y119" s="206"/>
      <c r="Z119" s="206"/>
      <c r="AA119" s="206"/>
      <c r="AB119" s="206"/>
      <c r="AC119" s="206"/>
      <c r="AD119" s="206"/>
      <c r="AE119" s="206"/>
      <c r="AF119" s="206"/>
      <c r="AG119" s="206"/>
      <c r="AH119" s="252"/>
    </row>
    <row r="120" spans="1:34">
      <c r="A120" s="205"/>
      <c r="B120" s="206"/>
      <c r="C120" s="206"/>
      <c r="D120" s="206"/>
      <c r="E120" s="206"/>
      <c r="F120" s="206"/>
      <c r="G120" s="206"/>
      <c r="H120" s="206"/>
      <c r="I120" s="206"/>
      <c r="J120" s="206"/>
      <c r="K120" s="206"/>
      <c r="L120" s="206"/>
      <c r="M120" s="206"/>
      <c r="N120" s="206"/>
      <c r="O120" s="206"/>
      <c r="P120" s="206"/>
      <c r="Q120" s="206"/>
      <c r="R120" s="215"/>
      <c r="S120" s="206"/>
      <c r="T120" s="206"/>
      <c r="U120" s="206"/>
      <c r="V120" s="206"/>
      <c r="W120" s="206"/>
      <c r="X120" s="206"/>
      <c r="Y120" s="206"/>
      <c r="Z120" s="206"/>
      <c r="AA120" s="206"/>
      <c r="AB120" s="206"/>
      <c r="AC120" s="206"/>
      <c r="AD120" s="206"/>
      <c r="AE120" s="206"/>
      <c r="AF120" s="206"/>
      <c r="AG120" s="206"/>
      <c r="AH120" s="252"/>
    </row>
    <row r="121" spans="1:34">
      <c r="A121" s="205"/>
      <c r="B121" s="206"/>
      <c r="C121" s="206"/>
      <c r="D121" s="206"/>
      <c r="E121" s="206"/>
      <c r="F121" s="206"/>
      <c r="G121" s="206"/>
      <c r="H121" s="206"/>
      <c r="I121" s="206"/>
      <c r="J121" s="206"/>
      <c r="K121" s="206"/>
      <c r="L121" s="206"/>
      <c r="M121" s="206"/>
      <c r="N121" s="206"/>
      <c r="O121" s="206"/>
      <c r="P121" s="206"/>
      <c r="Q121" s="206"/>
      <c r="R121" s="215"/>
      <c r="S121" s="206"/>
      <c r="T121" s="206"/>
      <c r="U121" s="206"/>
      <c r="V121" s="206"/>
      <c r="W121" s="206"/>
      <c r="X121" s="206"/>
      <c r="Y121" s="206"/>
      <c r="Z121" s="206"/>
      <c r="AA121" s="206"/>
      <c r="AB121" s="206"/>
      <c r="AC121" s="206"/>
      <c r="AD121" s="206"/>
      <c r="AE121" s="206"/>
      <c r="AF121" s="206"/>
      <c r="AG121" s="206"/>
      <c r="AH121" s="252"/>
    </row>
    <row r="122" spans="1:34">
      <c r="A122" s="205"/>
      <c r="B122" s="206"/>
      <c r="C122" s="206"/>
      <c r="D122" s="206"/>
      <c r="E122" s="206"/>
      <c r="F122" s="206"/>
      <c r="G122" s="206"/>
      <c r="H122" s="206"/>
      <c r="I122" s="206"/>
      <c r="J122" s="206"/>
      <c r="K122" s="206"/>
      <c r="L122" s="206"/>
      <c r="M122" s="206"/>
      <c r="N122" s="206"/>
      <c r="O122" s="206"/>
      <c r="P122" s="206"/>
      <c r="Q122" s="206"/>
      <c r="R122" s="215"/>
      <c r="S122" s="206"/>
      <c r="T122" s="206"/>
      <c r="U122" s="206"/>
      <c r="V122" s="206"/>
      <c r="W122" s="206"/>
      <c r="X122" s="206"/>
      <c r="Y122" s="206"/>
      <c r="Z122" s="206"/>
      <c r="AA122" s="206"/>
      <c r="AB122" s="206"/>
      <c r="AC122" s="206"/>
      <c r="AD122" s="206"/>
      <c r="AE122" s="206"/>
      <c r="AF122" s="206"/>
      <c r="AG122" s="206"/>
      <c r="AH122" s="252"/>
    </row>
    <row r="123" spans="1:34">
      <c r="A123" s="205"/>
      <c r="B123" s="206"/>
      <c r="C123" s="206"/>
      <c r="D123" s="206"/>
      <c r="E123" s="206"/>
      <c r="F123" s="206"/>
      <c r="G123" s="206"/>
      <c r="H123" s="206"/>
      <c r="I123" s="206"/>
      <c r="J123" s="206"/>
      <c r="K123" s="206"/>
      <c r="L123" s="206"/>
      <c r="M123" s="206"/>
      <c r="N123" s="206"/>
      <c r="O123" s="206"/>
      <c r="P123" s="206"/>
      <c r="Q123" s="206"/>
      <c r="R123" s="215"/>
      <c r="S123" s="206"/>
      <c r="T123" s="206"/>
      <c r="U123" s="206"/>
      <c r="V123" s="206"/>
      <c r="W123" s="206"/>
      <c r="X123" s="206"/>
      <c r="Y123" s="206"/>
      <c r="Z123" s="206"/>
      <c r="AA123" s="206"/>
      <c r="AB123" s="206"/>
      <c r="AC123" s="206"/>
      <c r="AD123" s="206"/>
      <c r="AE123" s="206"/>
      <c r="AF123" s="206"/>
      <c r="AG123" s="206"/>
      <c r="AH123" s="252"/>
    </row>
    <row r="124" spans="1:34">
      <c r="A124" s="205"/>
      <c r="B124" s="206"/>
      <c r="C124" s="206"/>
      <c r="D124" s="206"/>
      <c r="E124" s="206"/>
      <c r="F124" s="206"/>
      <c r="G124" s="206"/>
      <c r="H124" s="206"/>
      <c r="I124" s="206"/>
      <c r="J124" s="206"/>
      <c r="K124" s="206"/>
      <c r="L124" s="206"/>
      <c r="M124" s="206"/>
      <c r="N124" s="206"/>
      <c r="O124" s="206"/>
      <c r="P124" s="206"/>
      <c r="Q124" s="206"/>
      <c r="R124" s="215"/>
      <c r="S124" s="206"/>
      <c r="T124" s="206"/>
      <c r="U124" s="206"/>
      <c r="V124" s="206"/>
      <c r="W124" s="206"/>
      <c r="X124" s="206"/>
      <c r="Y124" s="206"/>
      <c r="Z124" s="206"/>
      <c r="AA124" s="206"/>
      <c r="AB124" s="206"/>
      <c r="AC124" s="206"/>
      <c r="AD124" s="206"/>
      <c r="AE124" s="206"/>
      <c r="AF124" s="206"/>
      <c r="AG124" s="206"/>
      <c r="AH124" s="252"/>
    </row>
    <row r="125" spans="1:34">
      <c r="A125" s="205"/>
      <c r="B125" s="206"/>
      <c r="C125" s="206"/>
      <c r="D125" s="206"/>
      <c r="E125" s="206"/>
      <c r="F125" s="206"/>
      <c r="G125" s="206"/>
      <c r="H125" s="206"/>
      <c r="I125" s="206"/>
      <c r="J125" s="206"/>
      <c r="K125" s="206"/>
      <c r="L125" s="206"/>
      <c r="M125" s="206"/>
      <c r="N125" s="206"/>
      <c r="O125" s="206"/>
      <c r="P125" s="206"/>
      <c r="Q125" s="206"/>
      <c r="R125" s="215"/>
      <c r="S125" s="206"/>
      <c r="T125" s="206"/>
      <c r="U125" s="206"/>
      <c r="V125" s="206"/>
      <c r="W125" s="206"/>
      <c r="X125" s="206"/>
      <c r="Y125" s="206"/>
      <c r="Z125" s="206"/>
      <c r="AA125" s="206"/>
      <c r="AB125" s="206"/>
      <c r="AC125" s="206"/>
      <c r="AD125" s="206"/>
      <c r="AE125" s="206"/>
      <c r="AF125" s="206"/>
      <c r="AG125" s="206"/>
      <c r="AH125" s="252"/>
    </row>
    <row r="126" spans="1:34">
      <c r="A126" s="205"/>
      <c r="B126" s="206"/>
      <c r="C126" s="206"/>
      <c r="D126" s="206"/>
      <c r="E126" s="206"/>
      <c r="F126" s="206"/>
      <c r="G126" s="206"/>
      <c r="H126" s="206"/>
      <c r="I126" s="206"/>
      <c r="J126" s="206"/>
      <c r="K126" s="206"/>
      <c r="L126" s="206"/>
      <c r="M126" s="206"/>
      <c r="N126" s="206"/>
      <c r="O126" s="206"/>
      <c r="P126" s="206"/>
      <c r="Q126" s="206"/>
      <c r="R126" s="215"/>
      <c r="S126" s="206"/>
      <c r="T126" s="206"/>
      <c r="U126" s="206"/>
      <c r="V126" s="206"/>
      <c r="W126" s="206"/>
      <c r="X126" s="206"/>
      <c r="Y126" s="206"/>
      <c r="Z126" s="206"/>
      <c r="AA126" s="206"/>
      <c r="AB126" s="206"/>
      <c r="AC126" s="206"/>
      <c r="AD126" s="206"/>
      <c r="AE126" s="206"/>
      <c r="AF126" s="206"/>
      <c r="AG126" s="206"/>
      <c r="AH126" s="252"/>
    </row>
    <row r="127" spans="1:34">
      <c r="A127" s="205"/>
      <c r="B127" s="206"/>
      <c r="C127" s="206"/>
      <c r="D127" s="206"/>
      <c r="E127" s="206"/>
      <c r="F127" s="206"/>
      <c r="G127" s="206"/>
      <c r="H127" s="206"/>
      <c r="I127" s="206"/>
      <c r="J127" s="206"/>
      <c r="K127" s="206"/>
      <c r="L127" s="206"/>
      <c r="M127" s="206"/>
      <c r="N127" s="206"/>
      <c r="O127" s="206"/>
      <c r="P127" s="206"/>
      <c r="Q127" s="206"/>
      <c r="R127" s="215"/>
      <c r="S127" s="206"/>
      <c r="T127" s="206"/>
      <c r="U127" s="206"/>
      <c r="V127" s="206"/>
      <c r="W127" s="206"/>
      <c r="X127" s="206"/>
      <c r="Y127" s="206"/>
      <c r="Z127" s="206"/>
      <c r="AA127" s="206"/>
      <c r="AB127" s="206"/>
      <c r="AC127" s="206"/>
      <c r="AD127" s="206"/>
      <c r="AE127" s="206"/>
      <c r="AF127" s="206"/>
      <c r="AG127" s="206"/>
      <c r="AH127" s="252"/>
    </row>
    <row r="128" spans="1:34">
      <c r="A128" s="205"/>
      <c r="B128" s="206"/>
      <c r="C128" s="206"/>
      <c r="D128" s="206"/>
      <c r="E128" s="206"/>
      <c r="F128" s="206"/>
      <c r="G128" s="206"/>
      <c r="H128" s="206"/>
      <c r="I128" s="206"/>
      <c r="J128" s="206"/>
      <c r="K128" s="206"/>
      <c r="L128" s="206"/>
      <c r="M128" s="206"/>
      <c r="N128" s="206"/>
      <c r="O128" s="206"/>
      <c r="P128" s="206"/>
      <c r="Q128" s="206"/>
      <c r="R128" s="215"/>
      <c r="S128" s="206"/>
      <c r="T128" s="206"/>
      <c r="U128" s="206"/>
      <c r="V128" s="206"/>
      <c r="W128" s="206"/>
      <c r="X128" s="206"/>
      <c r="Y128" s="206"/>
      <c r="Z128" s="206"/>
      <c r="AA128" s="206"/>
      <c r="AB128" s="206"/>
      <c r="AC128" s="206"/>
      <c r="AD128" s="206"/>
      <c r="AE128" s="206"/>
      <c r="AF128" s="206"/>
      <c r="AG128" s="206"/>
      <c r="AH128" s="252"/>
    </row>
    <row r="129" spans="1:34">
      <c r="A129" s="205"/>
      <c r="B129" s="206"/>
      <c r="C129" s="206"/>
      <c r="D129" s="206"/>
      <c r="E129" s="206"/>
      <c r="F129" s="206"/>
      <c r="G129" s="206"/>
      <c r="H129" s="206"/>
      <c r="I129" s="206"/>
      <c r="J129" s="206"/>
      <c r="K129" s="206"/>
      <c r="L129" s="206"/>
      <c r="M129" s="206"/>
      <c r="N129" s="206"/>
      <c r="O129" s="206"/>
      <c r="P129" s="206"/>
      <c r="Q129" s="206"/>
      <c r="R129" s="215"/>
      <c r="S129" s="206"/>
      <c r="T129" s="206"/>
      <c r="U129" s="206"/>
      <c r="V129" s="206"/>
      <c r="W129" s="206"/>
      <c r="X129" s="206"/>
      <c r="Y129" s="206"/>
      <c r="Z129" s="206"/>
      <c r="AA129" s="206"/>
      <c r="AB129" s="206"/>
      <c r="AC129" s="206"/>
      <c r="AD129" s="206"/>
      <c r="AE129" s="206"/>
      <c r="AF129" s="206"/>
      <c r="AG129" s="206"/>
      <c r="AH129" s="252"/>
    </row>
    <row r="130" spans="1:34">
      <c r="A130" s="205"/>
      <c r="B130" s="206"/>
      <c r="C130" s="206"/>
      <c r="D130" s="206"/>
      <c r="E130" s="206"/>
      <c r="F130" s="206"/>
      <c r="G130" s="206"/>
      <c r="H130" s="206"/>
      <c r="I130" s="206"/>
      <c r="J130" s="206"/>
      <c r="K130" s="206"/>
      <c r="L130" s="206"/>
      <c r="M130" s="206"/>
      <c r="N130" s="206"/>
      <c r="O130" s="206"/>
      <c r="P130" s="206"/>
      <c r="Q130" s="206"/>
      <c r="R130" s="215"/>
      <c r="S130" s="206"/>
      <c r="T130" s="206"/>
      <c r="U130" s="206"/>
      <c r="V130" s="206"/>
      <c r="W130" s="206"/>
      <c r="X130" s="206"/>
      <c r="Y130" s="206"/>
      <c r="Z130" s="206"/>
      <c r="AA130" s="206"/>
      <c r="AB130" s="206"/>
      <c r="AC130" s="206"/>
      <c r="AD130" s="206"/>
      <c r="AE130" s="206"/>
      <c r="AF130" s="206"/>
      <c r="AG130" s="206"/>
      <c r="AH130" s="252"/>
    </row>
    <row r="131" spans="1:34">
      <c r="A131" s="205"/>
      <c r="B131" s="206"/>
      <c r="C131" s="206"/>
      <c r="D131" s="206"/>
      <c r="E131" s="206"/>
      <c r="F131" s="206"/>
      <c r="G131" s="206"/>
      <c r="H131" s="206"/>
      <c r="I131" s="206"/>
      <c r="J131" s="206"/>
      <c r="K131" s="206"/>
      <c r="L131" s="206"/>
      <c r="M131" s="206"/>
      <c r="N131" s="206"/>
      <c r="O131" s="206"/>
      <c r="P131" s="206"/>
      <c r="Q131" s="206"/>
      <c r="R131" s="215"/>
      <c r="S131" s="206"/>
      <c r="T131" s="206"/>
      <c r="U131" s="206"/>
      <c r="V131" s="206"/>
      <c r="W131" s="206"/>
      <c r="X131" s="206"/>
      <c r="Y131" s="206"/>
      <c r="Z131" s="206"/>
      <c r="AA131" s="206"/>
      <c r="AB131" s="206"/>
      <c r="AC131" s="206"/>
      <c r="AD131" s="206"/>
      <c r="AE131" s="206"/>
      <c r="AF131" s="206"/>
      <c r="AG131" s="206"/>
      <c r="AH131" s="252"/>
    </row>
    <row r="132" spans="1:34">
      <c r="A132" s="205"/>
      <c r="B132" s="206"/>
      <c r="C132" s="206"/>
      <c r="D132" s="206"/>
      <c r="E132" s="206"/>
      <c r="F132" s="206"/>
      <c r="G132" s="206"/>
      <c r="H132" s="206"/>
      <c r="I132" s="206"/>
      <c r="J132" s="206"/>
      <c r="K132" s="206"/>
      <c r="L132" s="206"/>
      <c r="M132" s="206"/>
      <c r="N132" s="206"/>
      <c r="O132" s="206"/>
      <c r="P132" s="206"/>
      <c r="Q132" s="206"/>
      <c r="R132" s="215"/>
      <c r="S132" s="206"/>
      <c r="T132" s="206"/>
      <c r="U132" s="206"/>
      <c r="V132" s="206"/>
      <c r="W132" s="206"/>
      <c r="X132" s="206"/>
      <c r="Y132" s="206"/>
      <c r="Z132" s="206"/>
      <c r="AA132" s="206"/>
      <c r="AB132" s="206"/>
      <c r="AC132" s="206"/>
      <c r="AD132" s="206"/>
      <c r="AE132" s="206"/>
      <c r="AF132" s="206"/>
      <c r="AG132" s="206"/>
      <c r="AH132" s="252"/>
    </row>
    <row r="133" spans="1:34">
      <c r="A133" s="205"/>
      <c r="B133" s="206"/>
      <c r="C133" s="206"/>
      <c r="D133" s="206"/>
      <c r="E133" s="206"/>
      <c r="F133" s="206"/>
      <c r="G133" s="206"/>
      <c r="H133" s="206"/>
      <c r="I133" s="206"/>
      <c r="J133" s="206"/>
      <c r="K133" s="206"/>
      <c r="L133" s="206"/>
      <c r="M133" s="206"/>
      <c r="N133" s="206"/>
      <c r="O133" s="206"/>
      <c r="P133" s="206"/>
      <c r="Q133" s="206"/>
      <c r="R133" s="215"/>
      <c r="S133" s="206"/>
      <c r="T133" s="206"/>
      <c r="U133" s="206"/>
      <c r="V133" s="206"/>
      <c r="W133" s="206"/>
      <c r="X133" s="206"/>
      <c r="Y133" s="206"/>
      <c r="Z133" s="206"/>
      <c r="AA133" s="206"/>
      <c r="AB133" s="206"/>
      <c r="AC133" s="206"/>
      <c r="AD133" s="206"/>
      <c r="AE133" s="206"/>
      <c r="AF133" s="206"/>
      <c r="AG133" s="206"/>
      <c r="AH133" s="252"/>
    </row>
    <row r="134" spans="1:34">
      <c r="A134" s="205"/>
      <c r="B134" s="206"/>
      <c r="C134" s="206"/>
      <c r="D134" s="206"/>
      <c r="E134" s="206"/>
      <c r="F134" s="206"/>
      <c r="G134" s="206"/>
      <c r="H134" s="206"/>
      <c r="I134" s="206"/>
      <c r="J134" s="206"/>
      <c r="K134" s="206"/>
      <c r="L134" s="206"/>
      <c r="M134" s="206"/>
      <c r="N134" s="206"/>
      <c r="O134" s="206"/>
      <c r="P134" s="206"/>
      <c r="Q134" s="206"/>
      <c r="R134" s="215"/>
      <c r="S134" s="206"/>
      <c r="T134" s="206"/>
      <c r="U134" s="206"/>
      <c r="V134" s="206"/>
      <c r="W134" s="206"/>
      <c r="X134" s="206"/>
      <c r="Y134" s="206"/>
      <c r="Z134" s="206"/>
      <c r="AA134" s="206"/>
      <c r="AB134" s="206"/>
      <c r="AC134" s="206"/>
      <c r="AD134" s="206"/>
      <c r="AE134" s="206"/>
      <c r="AF134" s="206"/>
      <c r="AG134" s="206"/>
      <c r="AH134" s="252"/>
    </row>
    <row r="135" spans="1:34">
      <c r="A135" s="205"/>
      <c r="B135" s="206"/>
      <c r="C135" s="206"/>
      <c r="D135" s="206"/>
      <c r="E135" s="206"/>
      <c r="F135" s="206"/>
      <c r="G135" s="206"/>
      <c r="H135" s="206"/>
      <c r="I135" s="206"/>
      <c r="J135" s="206"/>
      <c r="K135" s="206"/>
      <c r="L135" s="206"/>
      <c r="M135" s="206"/>
      <c r="N135" s="206"/>
      <c r="O135" s="206"/>
      <c r="P135" s="206"/>
      <c r="Q135" s="206"/>
      <c r="R135" s="215"/>
      <c r="S135" s="206"/>
      <c r="T135" s="206"/>
      <c r="U135" s="206"/>
      <c r="V135" s="206"/>
      <c r="W135" s="206"/>
      <c r="X135" s="206"/>
      <c r="Y135" s="206"/>
      <c r="Z135" s="206"/>
      <c r="AA135" s="206"/>
      <c r="AB135" s="206"/>
      <c r="AC135" s="206"/>
      <c r="AD135" s="206"/>
      <c r="AE135" s="206"/>
      <c r="AF135" s="206"/>
      <c r="AG135" s="206"/>
      <c r="AH135" s="252"/>
    </row>
    <row r="136" spans="1:34">
      <c r="A136" s="205"/>
      <c r="B136" s="206"/>
      <c r="C136" s="206"/>
      <c r="D136" s="206"/>
      <c r="E136" s="206"/>
      <c r="F136" s="206"/>
      <c r="G136" s="206"/>
      <c r="H136" s="206"/>
      <c r="I136" s="206"/>
      <c r="J136" s="206"/>
      <c r="K136" s="206"/>
      <c r="L136" s="206"/>
      <c r="M136" s="206"/>
      <c r="N136" s="206"/>
      <c r="O136" s="206"/>
      <c r="P136" s="206"/>
      <c r="Q136" s="206"/>
      <c r="R136" s="215"/>
      <c r="S136" s="206"/>
      <c r="T136" s="206"/>
      <c r="U136" s="206"/>
      <c r="V136" s="206"/>
      <c r="W136" s="206"/>
      <c r="X136" s="206"/>
      <c r="Y136" s="206"/>
      <c r="Z136" s="206"/>
      <c r="AA136" s="206"/>
      <c r="AB136" s="206"/>
      <c r="AC136" s="206"/>
      <c r="AD136" s="206"/>
      <c r="AE136" s="206"/>
      <c r="AF136" s="206"/>
      <c r="AG136" s="206"/>
      <c r="AH136" s="252"/>
    </row>
    <row r="137" spans="1:34">
      <c r="A137" s="205"/>
      <c r="B137" s="206"/>
      <c r="C137" s="206"/>
      <c r="D137" s="206"/>
      <c r="E137" s="206"/>
      <c r="F137" s="206"/>
      <c r="G137" s="206"/>
      <c r="H137" s="206"/>
      <c r="I137" s="206"/>
      <c r="J137" s="206"/>
      <c r="K137" s="206"/>
      <c r="L137" s="206"/>
      <c r="M137" s="206"/>
      <c r="N137" s="206"/>
      <c r="O137" s="206"/>
      <c r="P137" s="206"/>
      <c r="Q137" s="206"/>
      <c r="R137" s="215"/>
      <c r="S137" s="206"/>
      <c r="T137" s="206"/>
      <c r="U137" s="206"/>
      <c r="V137" s="206"/>
      <c r="W137" s="206"/>
      <c r="X137" s="206"/>
      <c r="Y137" s="206"/>
      <c r="Z137" s="206"/>
      <c r="AA137" s="206"/>
      <c r="AB137" s="206"/>
      <c r="AC137" s="206"/>
      <c r="AD137" s="206"/>
      <c r="AE137" s="206"/>
      <c r="AF137" s="206"/>
      <c r="AG137" s="206"/>
      <c r="AH137" s="252"/>
    </row>
    <row r="138" spans="1:34">
      <c r="A138" s="205"/>
      <c r="B138" s="206"/>
      <c r="C138" s="206"/>
      <c r="D138" s="206"/>
      <c r="E138" s="206"/>
      <c r="F138" s="206"/>
      <c r="G138" s="206"/>
      <c r="H138" s="206"/>
      <c r="I138" s="206"/>
      <c r="J138" s="206"/>
      <c r="K138" s="206"/>
      <c r="L138" s="206"/>
      <c r="M138" s="206"/>
      <c r="N138" s="206"/>
      <c r="O138" s="206"/>
      <c r="P138" s="206"/>
      <c r="Q138" s="206"/>
      <c r="R138" s="215"/>
      <c r="S138" s="206"/>
      <c r="T138" s="206"/>
      <c r="U138" s="206"/>
      <c r="V138" s="206"/>
      <c r="W138" s="206"/>
      <c r="X138" s="206"/>
      <c r="Y138" s="206"/>
      <c r="Z138" s="206"/>
      <c r="AA138" s="206"/>
      <c r="AB138" s="206"/>
      <c r="AC138" s="206"/>
      <c r="AD138" s="206"/>
      <c r="AE138" s="206"/>
      <c r="AF138" s="206"/>
      <c r="AG138" s="206"/>
      <c r="AH138" s="252"/>
    </row>
    <row r="139" spans="1:34">
      <c r="A139" s="205"/>
      <c r="B139" s="206"/>
      <c r="C139" s="206"/>
      <c r="D139" s="206"/>
      <c r="E139" s="206"/>
      <c r="F139" s="206"/>
      <c r="G139" s="206"/>
      <c r="H139" s="206"/>
      <c r="I139" s="206"/>
      <c r="J139" s="206"/>
      <c r="K139" s="206"/>
      <c r="L139" s="206"/>
      <c r="M139" s="206"/>
      <c r="N139" s="206"/>
      <c r="O139" s="206"/>
      <c r="P139" s="206"/>
      <c r="Q139" s="206"/>
      <c r="R139" s="215"/>
      <c r="S139" s="206"/>
      <c r="T139" s="206"/>
      <c r="U139" s="206"/>
      <c r="V139" s="206"/>
      <c r="W139" s="206"/>
      <c r="X139" s="206"/>
      <c r="Y139" s="206"/>
      <c r="Z139" s="206"/>
      <c r="AA139" s="206"/>
      <c r="AB139" s="206"/>
      <c r="AC139" s="206"/>
      <c r="AD139" s="206"/>
      <c r="AE139" s="206"/>
      <c r="AF139" s="206"/>
      <c r="AG139" s="206"/>
      <c r="AH139" s="252"/>
    </row>
    <row r="140" spans="1:34">
      <c r="A140" s="205"/>
      <c r="B140" s="206"/>
      <c r="C140" s="206"/>
      <c r="D140" s="206"/>
      <c r="E140" s="206"/>
      <c r="F140" s="206"/>
      <c r="G140" s="206"/>
      <c r="H140" s="206"/>
      <c r="I140" s="206"/>
      <c r="J140" s="206"/>
      <c r="K140" s="206"/>
      <c r="L140" s="206"/>
      <c r="M140" s="206"/>
      <c r="N140" s="206"/>
      <c r="O140" s="206"/>
      <c r="P140" s="206"/>
      <c r="Q140" s="206"/>
      <c r="R140" s="215"/>
      <c r="S140" s="206"/>
      <c r="T140" s="206"/>
      <c r="U140" s="206"/>
      <c r="V140" s="206"/>
      <c r="W140" s="206"/>
      <c r="X140" s="206"/>
      <c r="Y140" s="206"/>
      <c r="Z140" s="206"/>
      <c r="AA140" s="206"/>
      <c r="AB140" s="206"/>
      <c r="AC140" s="206"/>
      <c r="AD140" s="206"/>
      <c r="AE140" s="206"/>
      <c r="AF140" s="206"/>
      <c r="AG140" s="206"/>
      <c r="AH140" s="252"/>
    </row>
    <row r="141" spans="1:34">
      <c r="A141" s="205"/>
      <c r="B141" s="206"/>
      <c r="C141" s="206"/>
      <c r="D141" s="206"/>
      <c r="E141" s="206"/>
      <c r="F141" s="206"/>
      <c r="G141" s="206"/>
      <c r="H141" s="206"/>
      <c r="I141" s="206"/>
      <c r="J141" s="206"/>
      <c r="K141" s="206"/>
      <c r="L141" s="206"/>
      <c r="M141" s="206"/>
      <c r="N141" s="206"/>
      <c r="O141" s="206"/>
      <c r="P141" s="206"/>
      <c r="Q141" s="206"/>
      <c r="R141" s="215"/>
      <c r="S141" s="206"/>
      <c r="T141" s="206"/>
      <c r="U141" s="206"/>
      <c r="V141" s="206"/>
      <c r="W141" s="206"/>
      <c r="X141" s="206"/>
      <c r="Y141" s="206"/>
      <c r="Z141" s="206"/>
      <c r="AA141" s="206"/>
      <c r="AB141" s="206"/>
      <c r="AC141" s="206"/>
      <c r="AD141" s="206"/>
      <c r="AE141" s="206"/>
      <c r="AF141" s="206"/>
      <c r="AG141" s="206"/>
      <c r="AH141" s="252"/>
    </row>
    <row r="142" spans="1:34">
      <c r="A142" s="205"/>
      <c r="B142" s="206"/>
      <c r="C142" s="206"/>
      <c r="D142" s="206"/>
      <c r="E142" s="206"/>
      <c r="F142" s="206"/>
      <c r="G142" s="206"/>
      <c r="H142" s="206"/>
      <c r="I142" s="206"/>
      <c r="J142" s="206"/>
      <c r="K142" s="206"/>
      <c r="L142" s="206"/>
      <c r="M142" s="206"/>
      <c r="N142" s="206"/>
      <c r="O142" s="206"/>
      <c r="P142" s="206"/>
      <c r="Q142" s="206"/>
      <c r="R142" s="215"/>
      <c r="S142" s="206"/>
      <c r="T142" s="206"/>
      <c r="U142" s="206"/>
      <c r="V142" s="206"/>
      <c r="W142" s="206"/>
      <c r="X142" s="206"/>
      <c r="Y142" s="206"/>
      <c r="Z142" s="206"/>
      <c r="AA142" s="206"/>
      <c r="AB142" s="206"/>
      <c r="AC142" s="206"/>
      <c r="AD142" s="206"/>
      <c r="AE142" s="206"/>
      <c r="AF142" s="206"/>
      <c r="AG142" s="206"/>
      <c r="AH142" s="252"/>
    </row>
    <row r="143" spans="1:34">
      <c r="A143" s="205"/>
      <c r="B143" s="206"/>
      <c r="C143" s="206"/>
      <c r="D143" s="206"/>
      <c r="E143" s="206"/>
      <c r="F143" s="206"/>
      <c r="G143" s="206"/>
      <c r="H143" s="206"/>
      <c r="I143" s="206"/>
      <c r="J143" s="206"/>
      <c r="K143" s="206"/>
      <c r="L143" s="206"/>
      <c r="M143" s="206"/>
      <c r="N143" s="206"/>
      <c r="O143" s="206"/>
      <c r="P143" s="206"/>
      <c r="Q143" s="206"/>
      <c r="R143" s="215"/>
      <c r="S143" s="206"/>
      <c r="T143" s="206"/>
      <c r="U143" s="206"/>
      <c r="V143" s="206"/>
      <c r="W143" s="206"/>
      <c r="X143" s="206"/>
      <c r="Y143" s="206"/>
      <c r="Z143" s="206"/>
      <c r="AA143" s="206"/>
      <c r="AB143" s="206"/>
      <c r="AC143" s="206"/>
      <c r="AD143" s="206"/>
      <c r="AE143" s="206"/>
      <c r="AF143" s="206"/>
      <c r="AG143" s="206"/>
      <c r="AH143" s="252"/>
    </row>
    <row r="144" spans="1:34">
      <c r="A144" s="205"/>
      <c r="B144" s="206"/>
      <c r="C144" s="206"/>
      <c r="D144" s="206"/>
      <c r="E144" s="206"/>
      <c r="F144" s="206"/>
      <c r="G144" s="206"/>
      <c r="H144" s="206"/>
      <c r="I144" s="206"/>
      <c r="J144" s="206"/>
      <c r="K144" s="206"/>
      <c r="L144" s="206"/>
      <c r="M144" s="206"/>
      <c r="N144" s="206"/>
      <c r="O144" s="206"/>
      <c r="P144" s="206"/>
      <c r="Q144" s="206"/>
      <c r="R144" s="215"/>
      <c r="S144" s="206"/>
      <c r="T144" s="206"/>
      <c r="U144" s="206"/>
      <c r="V144" s="206"/>
      <c r="W144" s="206"/>
      <c r="X144" s="206"/>
      <c r="Y144" s="206"/>
      <c r="Z144" s="206"/>
      <c r="AA144" s="206"/>
      <c r="AB144" s="206"/>
      <c r="AC144" s="206"/>
      <c r="AD144" s="206"/>
      <c r="AE144" s="206"/>
      <c r="AF144" s="206"/>
      <c r="AG144" s="206"/>
      <c r="AH144" s="252"/>
    </row>
    <row r="145" spans="1:34">
      <c r="A145" s="205"/>
      <c r="B145" s="206"/>
      <c r="C145" s="206"/>
      <c r="D145" s="206"/>
      <c r="E145" s="206"/>
      <c r="F145" s="206"/>
      <c r="G145" s="206"/>
      <c r="H145" s="206"/>
      <c r="I145" s="206"/>
      <c r="J145" s="206"/>
      <c r="K145" s="206"/>
      <c r="L145" s="206"/>
      <c r="M145" s="206"/>
      <c r="N145" s="206"/>
      <c r="O145" s="206"/>
      <c r="P145" s="206"/>
      <c r="Q145" s="206"/>
      <c r="R145" s="215"/>
      <c r="S145" s="206"/>
      <c r="T145" s="206"/>
      <c r="U145" s="206"/>
      <c r="V145" s="206"/>
      <c r="W145" s="206"/>
      <c r="X145" s="206"/>
      <c r="Y145" s="206"/>
      <c r="Z145" s="206"/>
      <c r="AA145" s="206"/>
      <c r="AB145" s="206"/>
      <c r="AC145" s="206"/>
      <c r="AD145" s="206"/>
      <c r="AE145" s="206"/>
      <c r="AF145" s="206"/>
      <c r="AG145" s="206"/>
      <c r="AH145" s="252"/>
    </row>
    <row r="146" spans="1:34">
      <c r="A146" s="205"/>
      <c r="B146" s="206"/>
      <c r="C146" s="206"/>
      <c r="D146" s="206"/>
      <c r="E146" s="206"/>
      <c r="F146" s="206"/>
      <c r="G146" s="206"/>
      <c r="H146" s="206"/>
      <c r="I146" s="206"/>
      <c r="J146" s="206"/>
      <c r="K146" s="206"/>
      <c r="L146" s="206"/>
      <c r="M146" s="206"/>
      <c r="N146" s="206"/>
      <c r="O146" s="206"/>
      <c r="P146" s="206"/>
      <c r="Q146" s="206"/>
      <c r="R146" s="215"/>
      <c r="S146" s="206"/>
      <c r="T146" s="206"/>
      <c r="U146" s="206"/>
      <c r="V146" s="206"/>
      <c r="W146" s="206"/>
      <c r="X146" s="206"/>
      <c r="Y146" s="206"/>
      <c r="Z146" s="206"/>
      <c r="AA146" s="206"/>
      <c r="AB146" s="206"/>
      <c r="AC146" s="206"/>
      <c r="AD146" s="206"/>
      <c r="AE146" s="206"/>
      <c r="AF146" s="206"/>
      <c r="AG146" s="206"/>
      <c r="AH146" s="252"/>
    </row>
    <row r="147" spans="1:34">
      <c r="A147" s="205"/>
      <c r="B147" s="206"/>
      <c r="C147" s="206"/>
      <c r="D147" s="206"/>
      <c r="E147" s="206"/>
      <c r="F147" s="206"/>
      <c r="G147" s="206"/>
      <c r="H147" s="206"/>
      <c r="I147" s="206"/>
      <c r="J147" s="206"/>
      <c r="K147" s="206"/>
      <c r="L147" s="206"/>
      <c r="M147" s="206"/>
      <c r="N147" s="206"/>
      <c r="O147" s="206"/>
      <c r="P147" s="206"/>
      <c r="Q147" s="206"/>
      <c r="R147" s="215"/>
      <c r="S147" s="206"/>
      <c r="T147" s="206"/>
      <c r="U147" s="206"/>
      <c r="V147" s="206"/>
      <c r="W147" s="206"/>
      <c r="X147" s="206"/>
      <c r="Y147" s="206"/>
      <c r="Z147" s="206"/>
      <c r="AA147" s="206"/>
      <c r="AB147" s="206"/>
      <c r="AC147" s="206"/>
      <c r="AD147" s="206"/>
      <c r="AE147" s="206"/>
      <c r="AF147" s="206"/>
      <c r="AG147" s="206"/>
      <c r="AH147" s="252"/>
    </row>
    <row r="148" spans="1:34">
      <c r="A148" s="205"/>
      <c r="B148" s="206"/>
      <c r="C148" s="206"/>
      <c r="D148" s="206"/>
      <c r="E148" s="206"/>
      <c r="F148" s="206"/>
      <c r="G148" s="206"/>
      <c r="H148" s="206"/>
      <c r="I148" s="206"/>
      <c r="J148" s="206"/>
      <c r="K148" s="206"/>
      <c r="L148" s="206"/>
      <c r="M148" s="206"/>
      <c r="N148" s="206"/>
      <c r="O148" s="206"/>
      <c r="P148" s="206"/>
      <c r="Q148" s="206"/>
      <c r="R148" s="215"/>
      <c r="S148" s="206"/>
      <c r="T148" s="206"/>
      <c r="U148" s="206"/>
      <c r="V148" s="206"/>
      <c r="W148" s="206"/>
      <c r="X148" s="206"/>
      <c r="Y148" s="206"/>
      <c r="Z148" s="206"/>
      <c r="AA148" s="206"/>
      <c r="AB148" s="206"/>
      <c r="AC148" s="206"/>
      <c r="AD148" s="206"/>
      <c r="AE148" s="206"/>
      <c r="AF148" s="206"/>
      <c r="AG148" s="206"/>
      <c r="AH148" s="252"/>
    </row>
    <row r="149" spans="1:34">
      <c r="A149" s="205"/>
      <c r="B149" s="206"/>
      <c r="C149" s="206"/>
      <c r="D149" s="206"/>
      <c r="E149" s="206"/>
      <c r="F149" s="206"/>
      <c r="G149" s="206"/>
      <c r="H149" s="206"/>
      <c r="I149" s="206"/>
      <c r="J149" s="206"/>
      <c r="K149" s="206"/>
      <c r="L149" s="206"/>
      <c r="M149" s="206"/>
      <c r="N149" s="206"/>
      <c r="O149" s="206"/>
      <c r="P149" s="206"/>
      <c r="Q149" s="206"/>
      <c r="R149" s="215"/>
      <c r="S149" s="206"/>
      <c r="T149" s="206"/>
      <c r="U149" s="206"/>
      <c r="V149" s="206"/>
      <c r="W149" s="206"/>
      <c r="X149" s="206"/>
      <c r="Y149" s="206"/>
      <c r="Z149" s="206"/>
      <c r="AA149" s="206"/>
      <c r="AB149" s="206"/>
      <c r="AC149" s="206"/>
      <c r="AD149" s="206"/>
      <c r="AE149" s="206"/>
      <c r="AF149" s="206"/>
      <c r="AG149" s="206"/>
      <c r="AH149" s="252"/>
    </row>
    <row r="150" spans="1:34">
      <c r="A150" s="205"/>
      <c r="B150" s="206"/>
      <c r="C150" s="206"/>
      <c r="D150" s="206"/>
      <c r="E150" s="206"/>
      <c r="F150" s="206"/>
      <c r="G150" s="206"/>
      <c r="H150" s="206"/>
      <c r="I150" s="206"/>
      <c r="J150" s="206"/>
      <c r="K150" s="206"/>
      <c r="L150" s="206"/>
      <c r="M150" s="206"/>
      <c r="N150" s="206"/>
      <c r="O150" s="206"/>
      <c r="P150" s="206"/>
      <c r="Q150" s="206"/>
      <c r="R150" s="215"/>
      <c r="S150" s="206"/>
      <c r="T150" s="206"/>
      <c r="U150" s="206"/>
      <c r="V150" s="206"/>
      <c r="W150" s="206"/>
      <c r="X150" s="206"/>
      <c r="Y150" s="206"/>
      <c r="Z150" s="206"/>
      <c r="AA150" s="206"/>
      <c r="AB150" s="206"/>
      <c r="AC150" s="206"/>
      <c r="AD150" s="206"/>
      <c r="AE150" s="206"/>
      <c r="AF150" s="206"/>
      <c r="AG150" s="206"/>
      <c r="AH150" s="252"/>
    </row>
    <row r="151" spans="1:34">
      <c r="A151" s="205"/>
      <c r="B151" s="206"/>
      <c r="C151" s="206"/>
      <c r="D151" s="206"/>
      <c r="E151" s="206"/>
      <c r="F151" s="206"/>
      <c r="G151" s="206"/>
      <c r="H151" s="206"/>
      <c r="I151" s="206"/>
      <c r="J151" s="206"/>
      <c r="K151" s="206"/>
      <c r="L151" s="206"/>
      <c r="M151" s="206"/>
      <c r="N151" s="206"/>
      <c r="O151" s="206"/>
      <c r="P151" s="206"/>
      <c r="Q151" s="206"/>
      <c r="R151" s="215"/>
      <c r="S151" s="206"/>
      <c r="T151" s="206"/>
      <c r="U151" s="206"/>
      <c r="V151" s="206"/>
      <c r="W151" s="206"/>
      <c r="X151" s="206"/>
      <c r="Y151" s="206"/>
      <c r="Z151" s="206"/>
      <c r="AA151" s="206"/>
      <c r="AB151" s="206"/>
      <c r="AC151" s="206"/>
      <c r="AD151" s="206"/>
      <c r="AE151" s="206"/>
      <c r="AF151" s="206"/>
      <c r="AG151" s="206"/>
      <c r="AH151" s="252"/>
    </row>
    <row r="152" spans="1:34">
      <c r="A152" s="205"/>
      <c r="B152" s="206"/>
      <c r="C152" s="206"/>
      <c r="D152" s="206"/>
      <c r="E152" s="206"/>
      <c r="F152" s="206"/>
      <c r="G152" s="206"/>
      <c r="H152" s="206"/>
      <c r="I152" s="206"/>
      <c r="J152" s="206"/>
      <c r="K152" s="206"/>
      <c r="L152" s="206"/>
      <c r="M152" s="206"/>
      <c r="N152" s="206"/>
      <c r="O152" s="206"/>
      <c r="P152" s="206"/>
      <c r="Q152" s="206"/>
      <c r="R152" s="215"/>
      <c r="S152" s="206"/>
      <c r="T152" s="206"/>
      <c r="U152" s="206"/>
      <c r="V152" s="206"/>
      <c r="W152" s="206"/>
      <c r="X152" s="206"/>
      <c r="Y152" s="206"/>
      <c r="Z152" s="206"/>
      <c r="AA152" s="206"/>
      <c r="AB152" s="206"/>
      <c r="AC152" s="206"/>
      <c r="AD152" s="206"/>
      <c r="AE152" s="206"/>
      <c r="AF152" s="206"/>
      <c r="AG152" s="206"/>
      <c r="AH152" s="252"/>
    </row>
    <row r="153" spans="1:34">
      <c r="A153" s="205"/>
      <c r="B153" s="206"/>
      <c r="C153" s="206"/>
      <c r="D153" s="206"/>
      <c r="E153" s="206"/>
      <c r="F153" s="206"/>
      <c r="G153" s="206"/>
      <c r="H153" s="206"/>
      <c r="I153" s="206"/>
      <c r="J153" s="206"/>
      <c r="K153" s="206"/>
      <c r="L153" s="206"/>
      <c r="M153" s="206"/>
      <c r="N153" s="206"/>
      <c r="O153" s="206"/>
      <c r="P153" s="206"/>
      <c r="Q153" s="206"/>
      <c r="R153" s="215"/>
      <c r="S153" s="206"/>
      <c r="T153" s="206"/>
      <c r="U153" s="206"/>
      <c r="V153" s="206"/>
      <c r="W153" s="206"/>
      <c r="X153" s="206"/>
      <c r="Y153" s="206"/>
      <c r="Z153" s="206"/>
      <c r="AA153" s="206"/>
      <c r="AB153" s="206"/>
      <c r="AC153" s="206"/>
      <c r="AD153" s="206"/>
      <c r="AE153" s="206"/>
      <c r="AF153" s="206"/>
      <c r="AG153" s="206"/>
      <c r="AH153" s="252"/>
    </row>
    <row r="154" spans="1:34">
      <c r="A154" s="205"/>
      <c r="B154" s="206"/>
      <c r="C154" s="206"/>
      <c r="D154" s="206"/>
      <c r="E154" s="206"/>
      <c r="F154" s="206"/>
      <c r="G154" s="206"/>
      <c r="H154" s="206"/>
      <c r="I154" s="206"/>
      <c r="J154" s="206"/>
      <c r="K154" s="206"/>
      <c r="L154" s="206"/>
      <c r="M154" s="206"/>
      <c r="N154" s="206"/>
      <c r="O154" s="206"/>
      <c r="P154" s="206"/>
      <c r="Q154" s="206"/>
      <c r="R154" s="215"/>
      <c r="S154" s="206"/>
      <c r="T154" s="206"/>
      <c r="U154" s="206"/>
      <c r="V154" s="206"/>
      <c r="W154" s="206"/>
      <c r="X154" s="206"/>
      <c r="Y154" s="206"/>
      <c r="Z154" s="206"/>
      <c r="AA154" s="206"/>
      <c r="AB154" s="206"/>
      <c r="AC154" s="206"/>
      <c r="AD154" s="206"/>
      <c r="AE154" s="206"/>
      <c r="AF154" s="206"/>
      <c r="AG154" s="206"/>
      <c r="AH154" s="252"/>
    </row>
    <row r="155" spans="1:34">
      <c r="A155" s="205"/>
      <c r="B155" s="206"/>
      <c r="C155" s="206"/>
      <c r="D155" s="206"/>
      <c r="E155" s="206"/>
      <c r="F155" s="206"/>
      <c r="G155" s="206"/>
      <c r="H155" s="206"/>
      <c r="I155" s="206"/>
      <c r="J155" s="206"/>
      <c r="K155" s="206"/>
      <c r="L155" s="206"/>
      <c r="M155" s="206"/>
      <c r="N155" s="206"/>
      <c r="O155" s="206"/>
      <c r="P155" s="206"/>
      <c r="Q155" s="206"/>
      <c r="R155" s="215"/>
      <c r="S155" s="206"/>
      <c r="T155" s="206"/>
      <c r="U155" s="206"/>
      <c r="V155" s="206"/>
      <c r="W155" s="206"/>
      <c r="X155" s="206"/>
      <c r="Y155" s="206"/>
      <c r="Z155" s="206"/>
      <c r="AA155" s="206"/>
      <c r="AB155" s="206"/>
      <c r="AC155" s="206"/>
      <c r="AD155" s="206"/>
      <c r="AE155" s="206"/>
      <c r="AF155" s="206"/>
      <c r="AG155" s="206"/>
      <c r="AH155" s="252"/>
    </row>
    <row r="156" spans="1:34">
      <c r="A156" s="205"/>
      <c r="B156" s="206"/>
      <c r="C156" s="206"/>
      <c r="D156" s="206"/>
      <c r="E156" s="206"/>
      <c r="F156" s="206"/>
      <c r="G156" s="206"/>
      <c r="H156" s="206"/>
      <c r="I156" s="206"/>
      <c r="J156" s="206"/>
      <c r="K156" s="206"/>
      <c r="L156" s="206"/>
      <c r="M156" s="206"/>
      <c r="N156" s="206"/>
      <c r="O156" s="206"/>
      <c r="P156" s="206"/>
      <c r="Q156" s="206"/>
      <c r="R156" s="215"/>
      <c r="S156" s="206"/>
      <c r="T156" s="206"/>
      <c r="U156" s="206"/>
      <c r="V156" s="206"/>
      <c r="W156" s="206"/>
      <c r="X156" s="206"/>
      <c r="Y156" s="206"/>
      <c r="Z156" s="206"/>
      <c r="AA156" s="206"/>
      <c r="AB156" s="206"/>
      <c r="AC156" s="206"/>
      <c r="AD156" s="206"/>
      <c r="AE156" s="206"/>
      <c r="AF156" s="206"/>
      <c r="AG156" s="206"/>
      <c r="AH156" s="252"/>
    </row>
    <row r="157" spans="1:34">
      <c r="A157" s="205"/>
      <c r="B157" s="206"/>
      <c r="C157" s="206"/>
      <c r="D157" s="206"/>
      <c r="E157" s="206"/>
      <c r="F157" s="206"/>
      <c r="G157" s="206"/>
      <c r="H157" s="206"/>
      <c r="I157" s="206"/>
      <c r="J157" s="206"/>
      <c r="K157" s="206"/>
      <c r="L157" s="206"/>
      <c r="M157" s="206"/>
      <c r="N157" s="206"/>
      <c r="O157" s="206"/>
      <c r="P157" s="206"/>
      <c r="Q157" s="206"/>
      <c r="R157" s="215"/>
      <c r="S157" s="206"/>
      <c r="T157" s="206"/>
      <c r="U157" s="206"/>
      <c r="V157" s="206"/>
      <c r="W157" s="206"/>
      <c r="X157" s="206"/>
      <c r="Y157" s="206"/>
      <c r="Z157" s="206"/>
      <c r="AA157" s="206"/>
      <c r="AB157" s="206"/>
      <c r="AC157" s="206"/>
      <c r="AD157" s="206"/>
      <c r="AE157" s="206"/>
      <c r="AF157" s="206"/>
      <c r="AG157" s="206"/>
      <c r="AH157" s="252"/>
    </row>
    <row r="158" spans="1:34">
      <c r="A158" s="205"/>
      <c r="B158" s="206"/>
      <c r="C158" s="206"/>
      <c r="D158" s="206"/>
      <c r="E158" s="206"/>
      <c r="F158" s="206"/>
      <c r="G158" s="206"/>
      <c r="H158" s="206"/>
      <c r="I158" s="206"/>
      <c r="J158" s="206"/>
      <c r="K158" s="206"/>
      <c r="L158" s="206"/>
      <c r="M158" s="206"/>
      <c r="N158" s="206"/>
      <c r="O158" s="206"/>
      <c r="P158" s="206"/>
      <c r="Q158" s="206"/>
      <c r="R158" s="215"/>
      <c r="S158" s="206"/>
      <c r="T158" s="206"/>
      <c r="U158" s="206"/>
      <c r="V158" s="206"/>
      <c r="W158" s="206"/>
      <c r="X158" s="206"/>
      <c r="Y158" s="206"/>
      <c r="Z158" s="206"/>
      <c r="AA158" s="206"/>
      <c r="AB158" s="206"/>
      <c r="AC158" s="206"/>
      <c r="AD158" s="206"/>
      <c r="AE158" s="206"/>
      <c r="AF158" s="206"/>
      <c r="AG158" s="206"/>
      <c r="AH158" s="252"/>
    </row>
    <row r="159" spans="1:34">
      <c r="A159" s="205"/>
      <c r="B159" s="206"/>
      <c r="C159" s="206"/>
      <c r="D159" s="206"/>
      <c r="E159" s="206"/>
      <c r="F159" s="206"/>
      <c r="G159" s="206"/>
      <c r="H159" s="206"/>
      <c r="I159" s="206"/>
      <c r="J159" s="206"/>
      <c r="K159" s="206"/>
      <c r="L159" s="206"/>
      <c r="M159" s="206"/>
      <c r="N159" s="206"/>
      <c r="O159" s="206"/>
      <c r="P159" s="206"/>
      <c r="Q159" s="206"/>
      <c r="R159" s="215"/>
      <c r="S159" s="206"/>
      <c r="T159" s="206"/>
      <c r="U159" s="206"/>
      <c r="V159" s="206"/>
      <c r="W159" s="206"/>
      <c r="X159" s="206"/>
      <c r="Y159" s="206"/>
      <c r="Z159" s="206"/>
      <c r="AA159" s="206"/>
      <c r="AB159" s="206"/>
      <c r="AC159" s="206"/>
      <c r="AD159" s="206"/>
      <c r="AE159" s="206"/>
      <c r="AF159" s="206"/>
      <c r="AG159" s="206"/>
      <c r="AH159" s="252"/>
    </row>
    <row r="160" spans="1:34">
      <c r="A160" s="205"/>
      <c r="B160" s="206"/>
      <c r="C160" s="206"/>
      <c r="D160" s="206"/>
      <c r="E160" s="206"/>
      <c r="F160" s="206"/>
      <c r="G160" s="206"/>
      <c r="H160" s="206"/>
      <c r="I160" s="206"/>
      <c r="J160" s="206"/>
      <c r="K160" s="206"/>
      <c r="L160" s="206"/>
      <c r="M160" s="206"/>
      <c r="N160" s="206"/>
      <c r="O160" s="206"/>
      <c r="P160" s="206"/>
      <c r="Q160" s="206"/>
      <c r="R160" s="215"/>
      <c r="S160" s="206"/>
      <c r="T160" s="206"/>
      <c r="U160" s="206"/>
      <c r="V160" s="206"/>
      <c r="W160" s="206"/>
      <c r="X160" s="206"/>
      <c r="Y160" s="206"/>
      <c r="Z160" s="206"/>
      <c r="AA160" s="206"/>
      <c r="AB160" s="206"/>
      <c r="AC160" s="206"/>
      <c r="AD160" s="206"/>
      <c r="AE160" s="206"/>
      <c r="AF160" s="206"/>
      <c r="AG160" s="206"/>
      <c r="AH160" s="252"/>
    </row>
    <row r="161" spans="1:34">
      <c r="A161" s="205"/>
      <c r="B161" s="206"/>
      <c r="C161" s="206"/>
      <c r="D161" s="206"/>
      <c r="E161" s="206"/>
      <c r="F161" s="206"/>
      <c r="G161" s="206"/>
      <c r="H161" s="206"/>
      <c r="I161" s="206"/>
      <c r="J161" s="206"/>
      <c r="K161" s="206"/>
      <c r="L161" s="206"/>
      <c r="M161" s="206"/>
      <c r="N161" s="206"/>
      <c r="O161" s="206"/>
      <c r="P161" s="206"/>
      <c r="Q161" s="206"/>
      <c r="R161" s="215"/>
      <c r="S161" s="206"/>
      <c r="T161" s="206"/>
      <c r="U161" s="206"/>
      <c r="V161" s="206"/>
      <c r="W161" s="206"/>
      <c r="X161" s="206"/>
      <c r="Y161" s="206"/>
      <c r="Z161" s="206"/>
      <c r="AA161" s="206"/>
      <c r="AB161" s="206"/>
      <c r="AC161" s="206"/>
      <c r="AD161" s="206"/>
      <c r="AE161" s="206"/>
      <c r="AF161" s="206"/>
      <c r="AG161" s="206"/>
      <c r="AH161" s="252"/>
    </row>
    <row r="162" spans="1:34">
      <c r="A162" s="205"/>
      <c r="B162" s="206"/>
      <c r="C162" s="206"/>
      <c r="D162" s="206"/>
      <c r="E162" s="206"/>
      <c r="F162" s="206"/>
      <c r="G162" s="206"/>
      <c r="H162" s="206"/>
      <c r="I162" s="206"/>
      <c r="J162" s="206"/>
      <c r="K162" s="206"/>
      <c r="L162" s="206"/>
      <c r="M162" s="206"/>
      <c r="N162" s="206"/>
      <c r="O162" s="206"/>
      <c r="P162" s="206"/>
      <c r="Q162" s="206"/>
      <c r="R162" s="215"/>
      <c r="S162" s="206"/>
      <c r="T162" s="206"/>
      <c r="U162" s="206"/>
      <c r="V162" s="206"/>
      <c r="W162" s="206"/>
      <c r="X162" s="206"/>
      <c r="Y162" s="206"/>
      <c r="Z162" s="206"/>
      <c r="AA162" s="206"/>
      <c r="AB162" s="206"/>
      <c r="AC162" s="206"/>
      <c r="AD162" s="206"/>
      <c r="AE162" s="206"/>
      <c r="AF162" s="206"/>
      <c r="AG162" s="206"/>
      <c r="AH162" s="252"/>
    </row>
    <row r="163" spans="1:34">
      <c r="A163" s="205"/>
      <c r="B163" s="206"/>
      <c r="C163" s="206"/>
      <c r="D163" s="206"/>
      <c r="E163" s="206"/>
      <c r="F163" s="206"/>
      <c r="G163" s="206"/>
      <c r="H163" s="206"/>
      <c r="I163" s="206"/>
      <c r="J163" s="206"/>
      <c r="K163" s="206"/>
      <c r="L163" s="206"/>
      <c r="M163" s="206"/>
      <c r="N163" s="206"/>
      <c r="O163" s="206"/>
      <c r="P163" s="206"/>
      <c r="Q163" s="206"/>
      <c r="R163" s="215"/>
      <c r="S163" s="206"/>
      <c r="T163" s="206"/>
      <c r="U163" s="206"/>
      <c r="V163" s="206"/>
      <c r="W163" s="206"/>
      <c r="X163" s="206"/>
      <c r="Y163" s="206"/>
      <c r="Z163" s="206"/>
      <c r="AA163" s="206"/>
      <c r="AB163" s="206"/>
      <c r="AC163" s="206"/>
      <c r="AD163" s="206"/>
      <c r="AE163" s="206"/>
      <c r="AF163" s="206"/>
      <c r="AG163" s="206"/>
      <c r="AH163" s="252"/>
    </row>
    <row r="164" spans="1:34">
      <c r="A164" s="205"/>
      <c r="B164" s="206"/>
      <c r="C164" s="206"/>
      <c r="D164" s="206"/>
      <c r="E164" s="206"/>
      <c r="F164" s="206"/>
      <c r="G164" s="206"/>
      <c r="H164" s="206"/>
      <c r="I164" s="206"/>
      <c r="J164" s="206"/>
      <c r="K164" s="206"/>
      <c r="L164" s="206"/>
      <c r="M164" s="206"/>
      <c r="N164" s="206"/>
      <c r="O164" s="206"/>
      <c r="P164" s="206"/>
      <c r="Q164" s="206"/>
      <c r="R164" s="215"/>
      <c r="S164" s="206"/>
      <c r="T164" s="206"/>
      <c r="U164" s="206"/>
      <c r="V164" s="206"/>
      <c r="W164" s="206"/>
      <c r="X164" s="206"/>
      <c r="Y164" s="206"/>
      <c r="Z164" s="206"/>
      <c r="AA164" s="206"/>
      <c r="AB164" s="206"/>
      <c r="AC164" s="206"/>
      <c r="AD164" s="206"/>
      <c r="AE164" s="206"/>
      <c r="AF164" s="206"/>
      <c r="AG164" s="206"/>
      <c r="AH164" s="252"/>
    </row>
    <row r="165" spans="1:34">
      <c r="A165" s="205"/>
      <c r="B165" s="206"/>
      <c r="C165" s="206"/>
      <c r="D165" s="206"/>
      <c r="E165" s="206"/>
      <c r="F165" s="206"/>
      <c r="G165" s="206"/>
      <c r="H165" s="206"/>
      <c r="I165" s="206"/>
      <c r="J165" s="206"/>
      <c r="K165" s="206"/>
      <c r="L165" s="206"/>
      <c r="M165" s="206"/>
      <c r="N165" s="206"/>
      <c r="O165" s="206"/>
      <c r="P165" s="206"/>
      <c r="Q165" s="206"/>
      <c r="R165" s="215"/>
      <c r="S165" s="206"/>
      <c r="T165" s="206"/>
      <c r="U165" s="206"/>
      <c r="V165" s="206"/>
      <c r="W165" s="206"/>
      <c r="X165" s="206"/>
      <c r="Y165" s="206"/>
      <c r="Z165" s="206"/>
      <c r="AA165" s="206"/>
      <c r="AB165" s="206"/>
      <c r="AC165" s="206"/>
      <c r="AD165" s="206"/>
      <c r="AE165" s="206"/>
      <c r="AF165" s="206"/>
      <c r="AG165" s="206"/>
      <c r="AH165" s="252"/>
    </row>
    <row r="166" spans="1:34">
      <c r="A166" s="205"/>
      <c r="B166" s="206"/>
      <c r="C166" s="206"/>
      <c r="D166" s="206"/>
      <c r="E166" s="206"/>
      <c r="F166" s="206"/>
      <c r="G166" s="206"/>
      <c r="H166" s="206"/>
      <c r="I166" s="206"/>
      <c r="J166" s="206"/>
      <c r="K166" s="206"/>
      <c r="L166" s="206"/>
      <c r="M166" s="206"/>
      <c r="N166" s="206"/>
      <c r="O166" s="206"/>
      <c r="P166" s="206"/>
      <c r="Q166" s="206"/>
      <c r="R166" s="215"/>
      <c r="S166" s="206"/>
      <c r="T166" s="206"/>
      <c r="U166" s="206"/>
      <c r="V166" s="206"/>
      <c r="W166" s="206"/>
      <c r="X166" s="206"/>
      <c r="Y166" s="206"/>
      <c r="Z166" s="206"/>
      <c r="AA166" s="206"/>
      <c r="AB166" s="206"/>
      <c r="AC166" s="206"/>
      <c r="AD166" s="206"/>
      <c r="AE166" s="206"/>
      <c r="AF166" s="206"/>
      <c r="AG166" s="206"/>
      <c r="AH166" s="252"/>
    </row>
    <row r="167" spans="1:34">
      <c r="A167" s="205"/>
      <c r="B167" s="206"/>
      <c r="C167" s="206"/>
      <c r="D167" s="206"/>
      <c r="E167" s="206"/>
      <c r="F167" s="206"/>
      <c r="G167" s="206"/>
      <c r="H167" s="206"/>
      <c r="I167" s="206"/>
      <c r="J167" s="206"/>
      <c r="K167" s="206"/>
      <c r="L167" s="206"/>
      <c r="M167" s="206"/>
      <c r="N167" s="206"/>
      <c r="O167" s="206"/>
      <c r="P167" s="206"/>
      <c r="Q167" s="206"/>
      <c r="R167" s="215"/>
      <c r="S167" s="206"/>
      <c r="T167" s="206"/>
      <c r="U167" s="206"/>
      <c r="V167" s="206"/>
      <c r="W167" s="206"/>
      <c r="X167" s="206"/>
      <c r="Y167" s="206"/>
      <c r="Z167" s="206"/>
      <c r="AA167" s="206"/>
      <c r="AB167" s="206"/>
      <c r="AC167" s="206"/>
      <c r="AD167" s="206"/>
      <c r="AE167" s="206"/>
      <c r="AF167" s="206"/>
      <c r="AG167" s="206"/>
      <c r="AH167" s="252"/>
    </row>
    <row r="168" spans="1:34">
      <c r="A168" s="205"/>
      <c r="B168" s="206"/>
      <c r="C168" s="206"/>
      <c r="D168" s="206"/>
      <c r="E168" s="206"/>
      <c r="F168" s="206"/>
      <c r="G168" s="206"/>
      <c r="H168" s="206"/>
      <c r="I168" s="206"/>
      <c r="J168" s="206"/>
      <c r="K168" s="206"/>
      <c r="L168" s="206"/>
      <c r="M168" s="206"/>
      <c r="N168" s="206"/>
      <c r="O168" s="206"/>
      <c r="P168" s="206"/>
      <c r="Q168" s="206"/>
      <c r="R168" s="215"/>
      <c r="S168" s="206"/>
      <c r="T168" s="206"/>
      <c r="U168" s="206"/>
      <c r="V168" s="206"/>
      <c r="W168" s="206"/>
      <c r="X168" s="206"/>
      <c r="Y168" s="206"/>
      <c r="Z168" s="206"/>
      <c r="AA168" s="206"/>
      <c r="AB168" s="206"/>
      <c r="AC168" s="206"/>
      <c r="AD168" s="206"/>
      <c r="AE168" s="206"/>
      <c r="AF168" s="206"/>
      <c r="AG168" s="206"/>
      <c r="AH168" s="252"/>
    </row>
    <row r="169" spans="1:34">
      <c r="A169" s="205"/>
      <c r="B169" s="206"/>
      <c r="C169" s="206"/>
      <c r="D169" s="206"/>
      <c r="E169" s="206"/>
      <c r="F169" s="206"/>
      <c r="G169" s="206"/>
      <c r="H169" s="206"/>
      <c r="I169" s="206"/>
      <c r="J169" s="206"/>
      <c r="K169" s="206"/>
      <c r="L169" s="206"/>
      <c r="M169" s="206"/>
      <c r="N169" s="206"/>
      <c r="O169" s="206"/>
      <c r="P169" s="206"/>
      <c r="Q169" s="206"/>
      <c r="R169" s="215"/>
      <c r="S169" s="206"/>
      <c r="T169" s="206"/>
      <c r="U169" s="206"/>
      <c r="V169" s="206"/>
      <c r="W169" s="206"/>
      <c r="X169" s="206"/>
      <c r="Y169" s="206"/>
      <c r="Z169" s="206"/>
      <c r="AA169" s="206"/>
      <c r="AB169" s="206"/>
      <c r="AC169" s="206"/>
      <c r="AD169" s="206"/>
      <c r="AE169" s="206"/>
      <c r="AF169" s="206"/>
      <c r="AG169" s="206"/>
      <c r="AH169" s="252"/>
    </row>
    <row r="170" spans="1:34">
      <c r="A170" s="205"/>
      <c r="B170" s="206"/>
      <c r="C170" s="206"/>
      <c r="D170" s="206"/>
      <c r="E170" s="206"/>
      <c r="F170" s="206"/>
      <c r="G170" s="206"/>
      <c r="H170" s="206"/>
      <c r="I170" s="206"/>
      <c r="J170" s="206"/>
      <c r="K170" s="206"/>
      <c r="L170" s="206"/>
      <c r="M170" s="206"/>
      <c r="N170" s="206"/>
      <c r="O170" s="206"/>
      <c r="P170" s="206"/>
      <c r="Q170" s="206"/>
      <c r="R170" s="215"/>
      <c r="S170" s="206"/>
      <c r="T170" s="206"/>
      <c r="U170" s="206"/>
      <c r="V170" s="206"/>
      <c r="W170" s="206"/>
      <c r="X170" s="206"/>
      <c r="Y170" s="206"/>
      <c r="Z170" s="206"/>
      <c r="AA170" s="206"/>
      <c r="AB170" s="206"/>
      <c r="AC170" s="206"/>
      <c r="AD170" s="206"/>
      <c r="AE170" s="206"/>
      <c r="AF170" s="206"/>
      <c r="AG170" s="206"/>
      <c r="AH170" s="252"/>
    </row>
    <row r="171" spans="1:34">
      <c r="A171" s="205"/>
      <c r="B171" s="206"/>
      <c r="C171" s="206"/>
      <c r="D171" s="206"/>
      <c r="E171" s="206"/>
      <c r="F171" s="206"/>
      <c r="G171" s="206"/>
      <c r="H171" s="206"/>
      <c r="I171" s="206"/>
      <c r="J171" s="206"/>
      <c r="K171" s="206"/>
      <c r="L171" s="206"/>
      <c r="M171" s="206"/>
      <c r="N171" s="206"/>
      <c r="O171" s="206"/>
      <c r="P171" s="206"/>
      <c r="Q171" s="206"/>
      <c r="R171" s="215"/>
      <c r="S171" s="206"/>
      <c r="T171" s="206"/>
      <c r="U171" s="206"/>
      <c r="V171" s="206"/>
      <c r="W171" s="206"/>
      <c r="X171" s="206"/>
      <c r="Y171" s="206"/>
      <c r="Z171" s="206"/>
      <c r="AA171" s="206"/>
      <c r="AB171" s="206"/>
      <c r="AC171" s="206"/>
      <c r="AD171" s="206"/>
      <c r="AE171" s="206"/>
      <c r="AF171" s="206"/>
      <c r="AG171" s="206"/>
      <c r="AH171" s="252"/>
    </row>
    <row r="172" spans="1:34">
      <c r="A172" s="205"/>
      <c r="B172" s="206"/>
      <c r="C172" s="206"/>
      <c r="D172" s="206"/>
      <c r="E172" s="206"/>
      <c r="F172" s="206"/>
      <c r="G172" s="206"/>
      <c r="H172" s="206"/>
      <c r="I172" s="206"/>
      <c r="J172" s="206"/>
      <c r="K172" s="206"/>
      <c r="L172" s="206"/>
      <c r="M172" s="206"/>
      <c r="N172" s="206"/>
      <c r="O172" s="206"/>
      <c r="P172" s="206"/>
      <c r="Q172" s="206"/>
      <c r="R172" s="215"/>
      <c r="S172" s="206"/>
      <c r="T172" s="206"/>
      <c r="U172" s="206"/>
      <c r="V172" s="206"/>
      <c r="W172" s="206"/>
      <c r="X172" s="206"/>
      <c r="Y172" s="206"/>
      <c r="Z172" s="206"/>
      <c r="AA172" s="206"/>
      <c r="AB172" s="206"/>
      <c r="AC172" s="206"/>
      <c r="AD172" s="206"/>
      <c r="AE172" s="206"/>
      <c r="AF172" s="206"/>
      <c r="AG172" s="206"/>
      <c r="AH172" s="252"/>
    </row>
    <row r="173" spans="1:34">
      <c r="A173" s="205"/>
      <c r="B173" s="206"/>
      <c r="C173" s="206"/>
      <c r="D173" s="206"/>
      <c r="E173" s="206"/>
      <c r="F173" s="206"/>
      <c r="G173" s="206"/>
      <c r="H173" s="206"/>
      <c r="I173" s="206"/>
      <c r="J173" s="206"/>
      <c r="K173" s="206"/>
      <c r="L173" s="206"/>
      <c r="M173" s="206"/>
      <c r="N173" s="206"/>
      <c r="O173" s="206"/>
      <c r="P173" s="206"/>
      <c r="Q173" s="206"/>
      <c r="R173" s="215"/>
      <c r="S173" s="206"/>
      <c r="T173" s="206"/>
      <c r="U173" s="206"/>
      <c r="V173" s="206"/>
      <c r="W173" s="206"/>
      <c r="X173" s="206"/>
      <c r="Y173" s="206"/>
      <c r="Z173" s="206"/>
      <c r="AA173" s="206"/>
      <c r="AB173" s="206"/>
      <c r="AC173" s="206"/>
      <c r="AD173" s="206"/>
      <c r="AE173" s="206"/>
      <c r="AF173" s="206"/>
      <c r="AG173" s="206"/>
      <c r="AH173" s="252"/>
    </row>
    <row r="174" spans="1:34">
      <c r="A174" s="205"/>
      <c r="B174" s="206"/>
      <c r="C174" s="206"/>
      <c r="D174" s="206"/>
      <c r="E174" s="206"/>
      <c r="F174" s="206"/>
      <c r="G174" s="206"/>
      <c r="H174" s="206"/>
      <c r="I174" s="206"/>
      <c r="J174" s="206"/>
      <c r="K174" s="206"/>
      <c r="L174" s="206"/>
      <c r="M174" s="206"/>
      <c r="N174" s="206"/>
      <c r="O174" s="206"/>
      <c r="P174" s="206"/>
      <c r="Q174" s="206"/>
      <c r="R174" s="215"/>
      <c r="S174" s="206"/>
      <c r="T174" s="206"/>
      <c r="U174" s="206"/>
      <c r="V174" s="206"/>
      <c r="W174" s="206"/>
      <c r="X174" s="206"/>
      <c r="Y174" s="206"/>
      <c r="Z174" s="206"/>
      <c r="AA174" s="206"/>
      <c r="AB174" s="206"/>
      <c r="AC174" s="206"/>
      <c r="AD174" s="206"/>
      <c r="AE174" s="206"/>
      <c r="AF174" s="206"/>
      <c r="AG174" s="206"/>
      <c r="AH174" s="252"/>
    </row>
    <row r="175" spans="1:34">
      <c r="A175" s="205"/>
      <c r="B175" s="206"/>
      <c r="C175" s="206"/>
      <c r="D175" s="206"/>
      <c r="E175" s="206"/>
      <c r="F175" s="206"/>
      <c r="G175" s="206"/>
      <c r="H175" s="206"/>
      <c r="I175" s="206"/>
      <c r="J175" s="206"/>
      <c r="K175" s="206"/>
      <c r="L175" s="206"/>
      <c r="M175" s="206"/>
      <c r="N175" s="206"/>
      <c r="O175" s="206"/>
      <c r="P175" s="206"/>
      <c r="Q175" s="206"/>
      <c r="R175" s="215"/>
      <c r="S175" s="206"/>
      <c r="T175" s="206"/>
      <c r="U175" s="206"/>
      <c r="V175" s="206"/>
      <c r="W175" s="206"/>
      <c r="X175" s="206"/>
      <c r="Y175" s="206"/>
      <c r="Z175" s="206"/>
      <c r="AA175" s="206"/>
      <c r="AB175" s="206"/>
      <c r="AC175" s="206"/>
      <c r="AD175" s="206"/>
      <c r="AE175" s="206"/>
      <c r="AF175" s="206"/>
      <c r="AG175" s="206"/>
      <c r="AH175" s="252"/>
    </row>
    <row r="176" spans="1:34">
      <c r="A176" s="205"/>
      <c r="B176" s="206"/>
      <c r="C176" s="206"/>
      <c r="D176" s="206"/>
      <c r="E176" s="206"/>
      <c r="F176" s="206"/>
      <c r="G176" s="206"/>
      <c r="H176" s="206"/>
      <c r="I176" s="206"/>
      <c r="J176" s="206"/>
      <c r="K176" s="206"/>
      <c r="L176" s="206"/>
      <c r="M176" s="206"/>
      <c r="N176" s="206"/>
      <c r="O176" s="206"/>
      <c r="P176" s="206"/>
      <c r="Q176" s="206"/>
      <c r="R176" s="215"/>
      <c r="S176" s="206"/>
      <c r="T176" s="206"/>
      <c r="U176" s="206"/>
      <c r="V176" s="206"/>
      <c r="W176" s="206"/>
      <c r="X176" s="206"/>
      <c r="Y176" s="206"/>
      <c r="Z176" s="206"/>
      <c r="AA176" s="206"/>
      <c r="AB176" s="206"/>
      <c r="AC176" s="206"/>
      <c r="AD176" s="206"/>
      <c r="AE176" s="206"/>
      <c r="AF176" s="206"/>
      <c r="AG176" s="206"/>
      <c r="AH176" s="252"/>
    </row>
    <row r="177" spans="1:34">
      <c r="A177" s="205"/>
      <c r="B177" s="206"/>
      <c r="C177" s="206"/>
      <c r="D177" s="206"/>
      <c r="E177" s="206"/>
      <c r="F177" s="206"/>
      <c r="G177" s="206"/>
      <c r="H177" s="206"/>
      <c r="I177" s="206"/>
      <c r="J177" s="206"/>
      <c r="K177" s="206"/>
      <c r="L177" s="206"/>
      <c r="M177" s="206"/>
      <c r="N177" s="206"/>
      <c r="O177" s="206"/>
      <c r="P177" s="206"/>
      <c r="Q177" s="206"/>
      <c r="R177" s="215"/>
      <c r="S177" s="206"/>
      <c r="T177" s="206"/>
      <c r="U177" s="206"/>
      <c r="V177" s="206"/>
      <c r="W177" s="206"/>
      <c r="X177" s="206"/>
      <c r="Y177" s="206"/>
      <c r="Z177" s="206"/>
      <c r="AA177" s="206"/>
      <c r="AB177" s="206"/>
      <c r="AC177" s="206"/>
      <c r="AD177" s="206"/>
      <c r="AE177" s="206"/>
      <c r="AF177" s="206"/>
      <c r="AG177" s="206"/>
      <c r="AH177" s="252"/>
    </row>
    <row r="178" spans="1:34">
      <c r="A178" s="205"/>
      <c r="B178" s="206"/>
      <c r="C178" s="206"/>
      <c r="D178" s="206"/>
      <c r="E178" s="206"/>
      <c r="F178" s="206"/>
      <c r="G178" s="206"/>
      <c r="H178" s="206"/>
      <c r="I178" s="206"/>
      <c r="J178" s="206"/>
      <c r="K178" s="206"/>
      <c r="L178" s="206"/>
      <c r="M178" s="206"/>
      <c r="N178" s="206"/>
      <c r="O178" s="206"/>
      <c r="P178" s="206"/>
      <c r="Q178" s="206"/>
      <c r="R178" s="215"/>
      <c r="S178" s="206"/>
      <c r="T178" s="206"/>
      <c r="U178" s="206"/>
      <c r="V178" s="206"/>
      <c r="W178" s="206"/>
      <c r="X178" s="206"/>
      <c r="Y178" s="206"/>
      <c r="Z178" s="206"/>
      <c r="AA178" s="206"/>
      <c r="AB178" s="206"/>
      <c r="AC178" s="206"/>
      <c r="AD178" s="206"/>
      <c r="AE178" s="206"/>
      <c r="AF178" s="206"/>
      <c r="AG178" s="206"/>
      <c r="AH178" s="252"/>
    </row>
    <row r="179" spans="1:34">
      <c r="A179" s="205"/>
      <c r="B179" s="206"/>
      <c r="C179" s="206"/>
      <c r="D179" s="206"/>
      <c r="E179" s="206"/>
      <c r="F179" s="206"/>
      <c r="G179" s="206"/>
      <c r="H179" s="206"/>
      <c r="I179" s="206"/>
      <c r="J179" s="206"/>
      <c r="K179" s="206"/>
      <c r="L179" s="206"/>
      <c r="M179" s="206"/>
      <c r="N179" s="206"/>
      <c r="O179" s="206"/>
      <c r="P179" s="206"/>
      <c r="Q179" s="206"/>
      <c r="R179" s="215"/>
      <c r="S179" s="206"/>
      <c r="T179" s="206"/>
      <c r="U179" s="206"/>
      <c r="V179" s="206"/>
      <c r="W179" s="206"/>
      <c r="X179" s="206"/>
      <c r="Y179" s="206"/>
      <c r="Z179" s="206"/>
      <c r="AA179" s="206"/>
      <c r="AB179" s="206"/>
      <c r="AC179" s="206"/>
      <c r="AD179" s="206"/>
      <c r="AE179" s="206"/>
      <c r="AF179" s="206"/>
      <c r="AG179" s="206"/>
      <c r="AH179" s="252"/>
    </row>
    <row r="180" spans="1:34">
      <c r="A180" s="205"/>
      <c r="B180" s="206"/>
      <c r="C180" s="206"/>
      <c r="D180" s="206"/>
      <c r="E180" s="206"/>
      <c r="F180" s="206"/>
      <c r="G180" s="206"/>
      <c r="H180" s="206"/>
      <c r="I180" s="206"/>
      <c r="J180" s="206"/>
      <c r="K180" s="206"/>
      <c r="L180" s="206"/>
      <c r="M180" s="206"/>
      <c r="N180" s="206"/>
      <c r="O180" s="206"/>
      <c r="P180" s="206"/>
      <c r="Q180" s="206"/>
      <c r="R180" s="215"/>
      <c r="S180" s="206"/>
      <c r="T180" s="206"/>
      <c r="U180" s="206"/>
      <c r="V180" s="206"/>
      <c r="W180" s="206"/>
      <c r="X180" s="206"/>
      <c r="Y180" s="206"/>
      <c r="Z180" s="206"/>
      <c r="AA180" s="206"/>
      <c r="AB180" s="206"/>
      <c r="AC180" s="206"/>
      <c r="AD180" s="206"/>
      <c r="AE180" s="206"/>
      <c r="AF180" s="206"/>
      <c r="AG180" s="206"/>
      <c r="AH180" s="252"/>
    </row>
    <row r="181" spans="1:34">
      <c r="A181" s="205"/>
      <c r="B181" s="206"/>
      <c r="C181" s="206"/>
      <c r="D181" s="206"/>
      <c r="E181" s="206"/>
      <c r="F181" s="206"/>
      <c r="G181" s="206"/>
      <c r="H181" s="206"/>
      <c r="I181" s="206"/>
      <c r="J181" s="206"/>
      <c r="K181" s="206"/>
      <c r="L181" s="206"/>
      <c r="M181" s="206"/>
      <c r="N181" s="206"/>
      <c r="O181" s="206"/>
      <c r="P181" s="206"/>
      <c r="Q181" s="206"/>
      <c r="R181" s="215"/>
      <c r="S181" s="206"/>
      <c r="T181" s="206"/>
      <c r="U181" s="206"/>
      <c r="V181" s="206"/>
      <c r="W181" s="206"/>
      <c r="X181" s="206"/>
      <c r="Y181" s="206"/>
      <c r="Z181" s="206"/>
      <c r="AA181" s="206"/>
      <c r="AB181" s="206"/>
      <c r="AC181" s="206"/>
      <c r="AD181" s="206"/>
      <c r="AE181" s="206"/>
      <c r="AF181" s="206"/>
      <c r="AG181" s="206"/>
      <c r="AH181" s="252"/>
    </row>
    <row r="182" spans="1:34">
      <c r="A182" s="205"/>
      <c r="B182" s="206"/>
      <c r="C182" s="206"/>
      <c r="D182" s="206"/>
      <c r="E182" s="206"/>
      <c r="F182" s="206"/>
      <c r="G182" s="206"/>
      <c r="H182" s="206"/>
      <c r="I182" s="206"/>
      <c r="J182" s="206"/>
      <c r="K182" s="206"/>
      <c r="L182" s="206"/>
      <c r="M182" s="206"/>
      <c r="N182" s="206"/>
      <c r="O182" s="206"/>
      <c r="P182" s="206"/>
      <c r="Q182" s="206"/>
      <c r="R182" s="215"/>
      <c r="S182" s="206"/>
      <c r="T182" s="206"/>
      <c r="U182" s="206"/>
      <c r="V182" s="206"/>
      <c r="W182" s="206"/>
      <c r="X182" s="206"/>
      <c r="Y182" s="206"/>
      <c r="Z182" s="206"/>
      <c r="AA182" s="206"/>
      <c r="AB182" s="206"/>
      <c r="AC182" s="206"/>
      <c r="AD182" s="206"/>
      <c r="AE182" s="206"/>
      <c r="AF182" s="206"/>
      <c r="AG182" s="206"/>
      <c r="AH182" s="252"/>
    </row>
    <row r="183" spans="1:34">
      <c r="A183" s="205"/>
      <c r="B183" s="206"/>
      <c r="C183" s="206"/>
      <c r="D183" s="206"/>
      <c r="E183" s="206"/>
      <c r="F183" s="206"/>
      <c r="G183" s="206"/>
      <c r="H183" s="206"/>
      <c r="I183" s="206"/>
      <c r="J183" s="206"/>
      <c r="K183" s="206"/>
      <c r="L183" s="206"/>
      <c r="M183" s="206"/>
      <c r="N183" s="206"/>
      <c r="O183" s="206"/>
      <c r="P183" s="206"/>
      <c r="Q183" s="206"/>
      <c r="R183" s="215"/>
      <c r="S183" s="206"/>
      <c r="T183" s="206"/>
      <c r="U183" s="206"/>
      <c r="V183" s="206"/>
      <c r="W183" s="206"/>
      <c r="X183" s="206"/>
      <c r="Y183" s="206"/>
      <c r="Z183" s="206"/>
      <c r="AA183" s="206"/>
      <c r="AB183" s="206"/>
      <c r="AC183" s="206"/>
      <c r="AD183" s="206"/>
      <c r="AE183" s="206"/>
      <c r="AF183" s="206"/>
      <c r="AG183" s="206"/>
      <c r="AH183" s="252"/>
    </row>
    <row r="184" spans="1:34">
      <c r="A184" s="205"/>
      <c r="B184" s="206"/>
      <c r="C184" s="206"/>
      <c r="D184" s="206"/>
      <c r="E184" s="206"/>
      <c r="F184" s="206"/>
      <c r="G184" s="206"/>
      <c r="H184" s="206"/>
      <c r="I184" s="206"/>
      <c r="J184" s="206"/>
      <c r="K184" s="206"/>
      <c r="L184" s="206"/>
      <c r="M184" s="206"/>
      <c r="N184" s="206"/>
      <c r="O184" s="206"/>
      <c r="P184" s="206"/>
      <c r="Q184" s="206"/>
      <c r="R184" s="215"/>
      <c r="S184" s="206"/>
      <c r="T184" s="206"/>
      <c r="U184" s="206"/>
      <c r="V184" s="206"/>
      <c r="W184" s="206"/>
      <c r="X184" s="206"/>
      <c r="Y184" s="206"/>
      <c r="Z184" s="206"/>
      <c r="AA184" s="206"/>
      <c r="AB184" s="206"/>
      <c r="AC184" s="206"/>
      <c r="AD184" s="206"/>
      <c r="AE184" s="206"/>
      <c r="AF184" s="206"/>
      <c r="AG184" s="206"/>
      <c r="AH184" s="252"/>
    </row>
    <row r="185" spans="1:34">
      <c r="A185" s="205"/>
      <c r="B185" s="206"/>
      <c r="C185" s="206"/>
      <c r="D185" s="206"/>
      <c r="E185" s="206"/>
      <c r="F185" s="206"/>
      <c r="G185" s="206"/>
      <c r="H185" s="206"/>
      <c r="I185" s="206"/>
      <c r="J185" s="206"/>
      <c r="K185" s="206"/>
      <c r="L185" s="206"/>
      <c r="M185" s="206"/>
      <c r="N185" s="206"/>
      <c r="O185" s="206"/>
      <c r="P185" s="206"/>
      <c r="Q185" s="206"/>
      <c r="R185" s="215"/>
      <c r="S185" s="206"/>
      <c r="T185" s="206"/>
      <c r="U185" s="206"/>
      <c r="V185" s="206"/>
      <c r="W185" s="206"/>
      <c r="X185" s="206"/>
      <c r="Y185" s="206"/>
      <c r="Z185" s="206"/>
      <c r="AA185" s="206"/>
      <c r="AB185" s="206"/>
      <c r="AC185" s="206"/>
      <c r="AD185" s="206"/>
      <c r="AE185" s="206"/>
      <c r="AF185" s="206"/>
      <c r="AG185" s="206"/>
      <c r="AH185" s="252"/>
    </row>
    <row r="186" spans="1:34">
      <c r="A186" s="205"/>
      <c r="B186" s="206"/>
      <c r="C186" s="206"/>
      <c r="D186" s="206"/>
      <c r="E186" s="206"/>
      <c r="F186" s="206"/>
      <c r="G186" s="206"/>
      <c r="H186" s="206"/>
      <c r="I186" s="206"/>
      <c r="J186" s="206"/>
      <c r="K186" s="206"/>
      <c r="L186" s="206"/>
      <c r="M186" s="206"/>
      <c r="N186" s="206"/>
      <c r="O186" s="206"/>
      <c r="P186" s="206"/>
      <c r="Q186" s="206"/>
      <c r="R186" s="215"/>
      <c r="S186" s="206"/>
      <c r="T186" s="206"/>
      <c r="U186" s="206"/>
      <c r="V186" s="206"/>
      <c r="W186" s="206"/>
      <c r="X186" s="206"/>
      <c r="Y186" s="206"/>
      <c r="Z186" s="206"/>
      <c r="AA186" s="206"/>
      <c r="AB186" s="206"/>
      <c r="AC186" s="206"/>
      <c r="AD186" s="206"/>
      <c r="AE186" s="206"/>
      <c r="AF186" s="206"/>
      <c r="AG186" s="206"/>
      <c r="AH186" s="252"/>
    </row>
    <row r="187" spans="1:34">
      <c r="A187" s="205"/>
      <c r="B187" s="206"/>
      <c r="C187" s="206"/>
      <c r="D187" s="206"/>
      <c r="E187" s="206"/>
      <c r="F187" s="206"/>
      <c r="G187" s="206"/>
      <c r="H187" s="206"/>
      <c r="I187" s="206"/>
      <c r="J187" s="206"/>
      <c r="K187" s="206"/>
      <c r="L187" s="206"/>
      <c r="M187" s="206"/>
      <c r="N187" s="206"/>
      <c r="O187" s="206"/>
      <c r="P187" s="206"/>
      <c r="Q187" s="206"/>
      <c r="R187" s="215"/>
      <c r="S187" s="206"/>
      <c r="T187" s="206"/>
      <c r="U187" s="206"/>
      <c r="V187" s="206"/>
      <c r="W187" s="206"/>
      <c r="X187" s="206"/>
      <c r="Y187" s="206"/>
      <c r="Z187" s="206"/>
      <c r="AA187" s="206"/>
      <c r="AB187" s="206"/>
      <c r="AC187" s="206"/>
      <c r="AD187" s="206"/>
      <c r="AE187" s="206"/>
      <c r="AF187" s="206"/>
      <c r="AG187" s="206"/>
      <c r="AH187" s="252"/>
    </row>
    <row r="188" spans="1:34">
      <c r="A188" s="205"/>
      <c r="B188" s="206"/>
      <c r="C188" s="206"/>
      <c r="D188" s="206"/>
      <c r="E188" s="206"/>
      <c r="F188" s="206"/>
      <c r="G188" s="206"/>
      <c r="H188" s="206"/>
      <c r="I188" s="206"/>
      <c r="J188" s="206"/>
      <c r="K188" s="206"/>
      <c r="L188" s="206"/>
      <c r="M188" s="206"/>
      <c r="N188" s="206"/>
      <c r="O188" s="206"/>
      <c r="P188" s="206"/>
      <c r="Q188" s="206"/>
      <c r="R188" s="215"/>
      <c r="S188" s="206"/>
      <c r="T188" s="206"/>
      <c r="U188" s="206"/>
      <c r="V188" s="206"/>
      <c r="W188" s="206"/>
      <c r="X188" s="206"/>
      <c r="Y188" s="206"/>
      <c r="Z188" s="206"/>
      <c r="AA188" s="206"/>
      <c r="AB188" s="206"/>
      <c r="AC188" s="206"/>
      <c r="AD188" s="206"/>
      <c r="AE188" s="206"/>
      <c r="AF188" s="206"/>
      <c r="AG188" s="206"/>
      <c r="AH188" s="252"/>
    </row>
    <row r="189" spans="1:34">
      <c r="A189" s="205"/>
      <c r="B189" s="206"/>
      <c r="C189" s="206"/>
      <c r="D189" s="206"/>
      <c r="E189" s="206"/>
      <c r="F189" s="206"/>
      <c r="G189" s="206"/>
      <c r="H189" s="206"/>
      <c r="I189" s="206"/>
      <c r="J189" s="206"/>
      <c r="K189" s="206"/>
      <c r="L189" s="206"/>
      <c r="M189" s="206"/>
      <c r="N189" s="206"/>
      <c r="O189" s="206"/>
      <c r="P189" s="206"/>
      <c r="Q189" s="206"/>
      <c r="R189" s="215"/>
      <c r="S189" s="206"/>
      <c r="T189" s="206"/>
      <c r="U189" s="206"/>
      <c r="V189" s="206"/>
      <c r="W189" s="206"/>
      <c r="X189" s="206"/>
      <c r="Y189" s="206"/>
      <c r="Z189" s="206"/>
      <c r="AA189" s="206"/>
      <c r="AB189" s="206"/>
      <c r="AC189" s="206"/>
      <c r="AD189" s="206"/>
      <c r="AE189" s="206"/>
      <c r="AF189" s="206"/>
      <c r="AG189" s="206"/>
      <c r="AH189" s="252"/>
    </row>
    <row r="190" spans="1:34">
      <c r="A190" s="205"/>
      <c r="B190" s="206"/>
      <c r="C190" s="206"/>
      <c r="D190" s="206"/>
      <c r="E190" s="206"/>
      <c r="F190" s="206"/>
      <c r="G190" s="206"/>
      <c r="H190" s="206"/>
      <c r="I190" s="206"/>
      <c r="J190" s="206"/>
      <c r="K190" s="206"/>
      <c r="L190" s="206"/>
      <c r="M190" s="206"/>
      <c r="N190" s="206"/>
      <c r="O190" s="206"/>
      <c r="P190" s="206"/>
      <c r="Q190" s="206"/>
      <c r="R190" s="215"/>
      <c r="S190" s="206"/>
      <c r="T190" s="206"/>
      <c r="U190" s="206"/>
      <c r="V190" s="206"/>
      <c r="W190" s="206"/>
      <c r="X190" s="206"/>
      <c r="Y190" s="206"/>
      <c r="Z190" s="206"/>
      <c r="AA190" s="206"/>
      <c r="AB190" s="206"/>
      <c r="AC190" s="206"/>
      <c r="AD190" s="206"/>
      <c r="AE190" s="206"/>
      <c r="AF190" s="206"/>
      <c r="AG190" s="206"/>
      <c r="AH190" s="252"/>
    </row>
    <row r="191" spans="1:34">
      <c r="A191" s="205"/>
      <c r="B191" s="206"/>
      <c r="C191" s="206"/>
      <c r="D191" s="206"/>
      <c r="E191" s="206"/>
      <c r="F191" s="206"/>
      <c r="G191" s="206"/>
      <c r="H191" s="206"/>
      <c r="I191" s="206"/>
      <c r="J191" s="206"/>
      <c r="K191" s="206"/>
      <c r="L191" s="206"/>
      <c r="M191" s="206"/>
      <c r="N191" s="206"/>
      <c r="O191" s="206"/>
      <c r="P191" s="206"/>
      <c r="Q191" s="206"/>
      <c r="R191" s="215"/>
      <c r="S191" s="206"/>
      <c r="T191" s="206"/>
      <c r="U191" s="206"/>
      <c r="V191" s="206"/>
      <c r="W191" s="206"/>
      <c r="X191" s="206"/>
      <c r="Y191" s="206"/>
      <c r="Z191" s="206"/>
      <c r="AA191" s="206"/>
      <c r="AB191" s="206"/>
      <c r="AC191" s="206"/>
      <c r="AD191" s="206"/>
      <c r="AE191" s="206"/>
      <c r="AF191" s="206"/>
      <c r="AG191" s="206"/>
      <c r="AH191" s="252"/>
    </row>
    <row r="192" spans="1:34">
      <c r="A192" s="205"/>
      <c r="B192" s="206"/>
      <c r="C192" s="206"/>
      <c r="D192" s="206"/>
      <c r="E192" s="206"/>
      <c r="F192" s="206"/>
      <c r="G192" s="206"/>
      <c r="H192" s="206"/>
      <c r="I192" s="206"/>
      <c r="J192" s="206"/>
      <c r="K192" s="206"/>
      <c r="L192" s="206"/>
      <c r="M192" s="206"/>
      <c r="N192" s="206"/>
      <c r="O192" s="206"/>
      <c r="P192" s="206"/>
      <c r="Q192" s="206"/>
      <c r="R192" s="215"/>
      <c r="S192" s="206"/>
      <c r="T192" s="206"/>
      <c r="U192" s="206"/>
      <c r="V192" s="206"/>
      <c r="W192" s="206"/>
      <c r="X192" s="206"/>
      <c r="Y192" s="206"/>
      <c r="Z192" s="206"/>
      <c r="AA192" s="206"/>
      <c r="AB192" s="206"/>
      <c r="AC192" s="206"/>
      <c r="AD192" s="206"/>
      <c r="AE192" s="206"/>
      <c r="AF192" s="206"/>
      <c r="AG192" s="206"/>
      <c r="AH192" s="252"/>
    </row>
    <row r="193" spans="1:34">
      <c r="A193" s="205"/>
      <c r="B193" s="206"/>
      <c r="C193" s="206"/>
      <c r="D193" s="206"/>
      <c r="E193" s="206"/>
      <c r="F193" s="206"/>
      <c r="G193" s="206"/>
      <c r="H193" s="206"/>
      <c r="I193" s="206"/>
      <c r="J193" s="206"/>
      <c r="K193" s="206"/>
      <c r="L193" s="206"/>
      <c r="M193" s="206"/>
      <c r="N193" s="206"/>
      <c r="O193" s="206"/>
      <c r="P193" s="206"/>
      <c r="Q193" s="206"/>
      <c r="R193" s="215"/>
      <c r="S193" s="206"/>
      <c r="T193" s="206"/>
      <c r="U193" s="206"/>
      <c r="V193" s="206"/>
      <c r="W193" s="206"/>
      <c r="X193" s="206"/>
      <c r="Y193" s="206"/>
      <c r="Z193" s="206"/>
      <c r="AA193" s="206"/>
      <c r="AB193" s="206"/>
      <c r="AC193" s="206"/>
      <c r="AD193" s="206"/>
      <c r="AE193" s="206"/>
      <c r="AF193" s="206"/>
      <c r="AG193" s="206"/>
      <c r="AH193" s="252"/>
    </row>
    <row r="194" spans="1:34">
      <c r="A194" s="205"/>
      <c r="B194" s="206"/>
      <c r="C194" s="206"/>
      <c r="D194" s="206"/>
      <c r="E194" s="206"/>
      <c r="F194" s="206"/>
      <c r="G194" s="206"/>
      <c r="H194" s="206"/>
      <c r="I194" s="206"/>
      <c r="J194" s="206"/>
      <c r="K194" s="206"/>
      <c r="L194" s="206"/>
      <c r="M194" s="206"/>
      <c r="N194" s="206"/>
      <c r="O194" s="206"/>
      <c r="P194" s="206"/>
      <c r="Q194" s="206"/>
      <c r="R194" s="215"/>
      <c r="S194" s="206"/>
      <c r="T194" s="206"/>
      <c r="U194" s="206"/>
      <c r="V194" s="206"/>
      <c r="W194" s="206"/>
      <c r="X194" s="206"/>
      <c r="Y194" s="206"/>
      <c r="Z194" s="206"/>
      <c r="AA194" s="206"/>
      <c r="AB194" s="206"/>
      <c r="AC194" s="206"/>
      <c r="AD194" s="206"/>
      <c r="AE194" s="206"/>
      <c r="AF194" s="206"/>
      <c r="AG194" s="206"/>
      <c r="AH194" s="252"/>
    </row>
    <row r="195" spans="1:34">
      <c r="A195" s="205"/>
      <c r="B195" s="206"/>
      <c r="C195" s="206"/>
      <c r="D195" s="206"/>
      <c r="E195" s="206"/>
      <c r="F195" s="206"/>
      <c r="G195" s="206"/>
      <c r="H195" s="206"/>
      <c r="I195" s="206"/>
      <c r="J195" s="206"/>
      <c r="K195" s="206"/>
      <c r="L195" s="206"/>
      <c r="M195" s="206"/>
      <c r="N195" s="206"/>
      <c r="O195" s="206"/>
      <c r="P195" s="206"/>
      <c r="Q195" s="206"/>
      <c r="R195" s="215"/>
      <c r="S195" s="206"/>
      <c r="T195" s="206"/>
      <c r="U195" s="206"/>
      <c r="V195" s="206"/>
      <c r="W195" s="206"/>
      <c r="X195" s="206"/>
      <c r="Y195" s="206"/>
      <c r="Z195" s="206"/>
      <c r="AA195" s="206"/>
      <c r="AB195" s="206"/>
      <c r="AC195" s="206"/>
      <c r="AD195" s="206"/>
      <c r="AE195" s="206"/>
      <c r="AF195" s="206"/>
      <c r="AG195" s="206"/>
      <c r="AH195" s="252"/>
    </row>
    <row r="196" spans="1:34">
      <c r="A196" s="205"/>
      <c r="B196" s="206"/>
      <c r="C196" s="206"/>
      <c r="D196" s="206"/>
      <c r="E196" s="206"/>
      <c r="F196" s="206"/>
      <c r="G196" s="206"/>
      <c r="H196" s="206"/>
      <c r="I196" s="206"/>
      <c r="J196" s="206"/>
      <c r="K196" s="206"/>
      <c r="L196" s="206"/>
      <c r="M196" s="206"/>
      <c r="N196" s="206"/>
      <c r="O196" s="206"/>
      <c r="P196" s="206"/>
      <c r="Q196" s="206"/>
      <c r="R196" s="215"/>
      <c r="S196" s="206"/>
      <c r="T196" s="206"/>
      <c r="U196" s="206"/>
      <c r="V196" s="206"/>
      <c r="W196" s="206"/>
      <c r="X196" s="206"/>
      <c r="Y196" s="206"/>
      <c r="Z196" s="206"/>
      <c r="AA196" s="206"/>
      <c r="AB196" s="206"/>
      <c r="AC196" s="206"/>
      <c r="AD196" s="206"/>
      <c r="AE196" s="206"/>
      <c r="AF196" s="206"/>
      <c r="AG196" s="206"/>
      <c r="AH196" s="252"/>
    </row>
    <row r="197" spans="1:34">
      <c r="A197" s="205"/>
      <c r="B197" s="206"/>
      <c r="C197" s="206"/>
      <c r="D197" s="206"/>
      <c r="E197" s="206"/>
      <c r="F197" s="206"/>
      <c r="G197" s="206"/>
      <c r="H197" s="206"/>
      <c r="I197" s="206"/>
      <c r="J197" s="206"/>
      <c r="K197" s="206"/>
      <c r="L197" s="206"/>
      <c r="M197" s="206"/>
      <c r="N197" s="206"/>
      <c r="O197" s="206"/>
      <c r="P197" s="206"/>
      <c r="Q197" s="206"/>
      <c r="R197" s="215"/>
      <c r="S197" s="206"/>
      <c r="T197" s="206"/>
      <c r="U197" s="206"/>
      <c r="V197" s="206"/>
      <c r="W197" s="206"/>
      <c r="X197" s="206"/>
      <c r="Y197" s="206"/>
      <c r="Z197" s="206"/>
      <c r="AA197" s="206"/>
      <c r="AB197" s="206"/>
      <c r="AC197" s="206"/>
      <c r="AD197" s="206"/>
      <c r="AE197" s="206"/>
      <c r="AF197" s="206"/>
      <c r="AG197" s="206"/>
      <c r="AH197" s="252"/>
    </row>
    <row r="198" spans="1:34">
      <c r="A198" s="205"/>
      <c r="B198" s="206"/>
      <c r="C198" s="206"/>
      <c r="D198" s="206"/>
      <c r="E198" s="206"/>
      <c r="F198" s="206"/>
      <c r="G198" s="206"/>
      <c r="H198" s="206"/>
      <c r="I198" s="206"/>
      <c r="J198" s="206"/>
      <c r="K198" s="206"/>
      <c r="L198" s="206"/>
      <c r="M198" s="206"/>
      <c r="N198" s="206"/>
      <c r="O198" s="206"/>
      <c r="P198" s="206"/>
      <c r="Q198" s="206"/>
      <c r="R198" s="215"/>
      <c r="S198" s="206"/>
      <c r="T198" s="206"/>
      <c r="U198" s="206"/>
      <c r="V198" s="206"/>
      <c r="W198" s="206"/>
      <c r="X198" s="206"/>
      <c r="Y198" s="206"/>
      <c r="Z198" s="206"/>
      <c r="AA198" s="206"/>
      <c r="AB198" s="206"/>
      <c r="AC198" s="206"/>
      <c r="AD198" s="206"/>
      <c r="AE198" s="206"/>
      <c r="AF198" s="206"/>
      <c r="AG198" s="206"/>
      <c r="AH198" s="252"/>
    </row>
    <row r="199" spans="1:34">
      <c r="A199" s="205"/>
      <c r="B199" s="206"/>
      <c r="C199" s="206"/>
      <c r="D199" s="206"/>
      <c r="E199" s="206"/>
      <c r="F199" s="206"/>
      <c r="G199" s="206"/>
      <c r="H199" s="206"/>
      <c r="I199" s="206"/>
      <c r="J199" s="206"/>
      <c r="K199" s="206"/>
      <c r="L199" s="206"/>
      <c r="M199" s="206"/>
      <c r="N199" s="206"/>
      <c r="O199" s="206"/>
      <c r="P199" s="206"/>
      <c r="Q199" s="206"/>
      <c r="R199" s="215"/>
      <c r="S199" s="206"/>
      <c r="T199" s="206"/>
      <c r="U199" s="206"/>
      <c r="V199" s="206"/>
      <c r="W199" s="206"/>
      <c r="X199" s="206"/>
      <c r="Y199" s="206"/>
      <c r="Z199" s="206"/>
      <c r="AA199" s="206"/>
      <c r="AB199" s="206"/>
      <c r="AC199" s="206"/>
      <c r="AD199" s="206"/>
      <c r="AE199" s="206"/>
      <c r="AF199" s="206"/>
      <c r="AG199" s="206"/>
      <c r="AH199" s="252"/>
    </row>
    <row r="200" spans="1:34">
      <c r="A200" s="205"/>
      <c r="B200" s="206"/>
      <c r="C200" s="206"/>
      <c r="D200" s="206"/>
      <c r="E200" s="206"/>
      <c r="F200" s="206"/>
      <c r="G200" s="206"/>
      <c r="H200" s="206"/>
      <c r="I200" s="206"/>
      <c r="J200" s="206"/>
      <c r="K200" s="206"/>
      <c r="L200" s="206"/>
      <c r="M200" s="206"/>
      <c r="N200" s="206"/>
      <c r="O200" s="206"/>
      <c r="P200" s="206"/>
      <c r="Q200" s="206"/>
      <c r="R200" s="215"/>
      <c r="S200" s="206"/>
      <c r="T200" s="206"/>
      <c r="U200" s="206"/>
      <c r="V200" s="206"/>
      <c r="W200" s="206"/>
      <c r="X200" s="206"/>
      <c r="Y200" s="206"/>
      <c r="Z200" s="206"/>
      <c r="AA200" s="206"/>
      <c r="AB200" s="206"/>
      <c r="AC200" s="206"/>
      <c r="AD200" s="206"/>
      <c r="AE200" s="206"/>
      <c r="AF200" s="206"/>
      <c r="AG200" s="206"/>
      <c r="AH200" s="252"/>
    </row>
    <row r="201" spans="1:34">
      <c r="A201" s="205"/>
      <c r="B201" s="206"/>
      <c r="C201" s="206"/>
      <c r="D201" s="206"/>
      <c r="E201" s="206"/>
      <c r="F201" s="206"/>
      <c r="G201" s="206"/>
      <c r="H201" s="206"/>
      <c r="I201" s="206"/>
      <c r="J201" s="206"/>
      <c r="K201" s="206"/>
      <c r="L201" s="206"/>
      <c r="M201" s="206"/>
      <c r="N201" s="206"/>
      <c r="O201" s="206"/>
      <c r="P201" s="206"/>
      <c r="Q201" s="206"/>
      <c r="R201" s="215"/>
      <c r="S201" s="206"/>
      <c r="T201" s="206"/>
      <c r="U201" s="206"/>
      <c r="V201" s="206"/>
      <c r="W201" s="206"/>
      <c r="X201" s="206"/>
      <c r="Y201" s="206"/>
      <c r="Z201" s="206"/>
      <c r="AA201" s="206"/>
      <c r="AB201" s="206"/>
      <c r="AC201" s="206"/>
      <c r="AD201" s="206"/>
      <c r="AE201" s="206"/>
      <c r="AF201" s="206"/>
      <c r="AG201" s="206"/>
      <c r="AH201" s="252"/>
    </row>
    <row r="202" spans="1:34">
      <c r="A202" s="205"/>
      <c r="B202" s="206"/>
      <c r="C202" s="206"/>
      <c r="D202" s="206"/>
      <c r="E202" s="206"/>
      <c r="F202" s="206"/>
      <c r="G202" s="206"/>
      <c r="H202" s="206"/>
      <c r="I202" s="206"/>
      <c r="J202" s="206"/>
      <c r="K202" s="206"/>
      <c r="L202" s="206"/>
      <c r="M202" s="206"/>
      <c r="N202" s="206"/>
      <c r="O202" s="206"/>
      <c r="P202" s="206"/>
      <c r="Q202" s="206"/>
      <c r="R202" s="215"/>
      <c r="S202" s="206"/>
      <c r="T202" s="206"/>
      <c r="U202" s="206"/>
      <c r="V202" s="206"/>
      <c r="W202" s="206"/>
      <c r="X202" s="206"/>
      <c r="Y202" s="206"/>
      <c r="Z202" s="206"/>
      <c r="AA202" s="206"/>
      <c r="AB202" s="206"/>
      <c r="AC202" s="206"/>
      <c r="AD202" s="206"/>
      <c r="AE202" s="206"/>
      <c r="AF202" s="206"/>
      <c r="AG202" s="206"/>
      <c r="AH202" s="252"/>
    </row>
    <row r="203" spans="1:34">
      <c r="A203" s="205"/>
      <c r="B203" s="206"/>
      <c r="C203" s="206"/>
      <c r="D203" s="206"/>
      <c r="E203" s="206"/>
      <c r="F203" s="206"/>
      <c r="G203" s="206"/>
      <c r="H203" s="206"/>
      <c r="I203" s="206"/>
      <c r="J203" s="206"/>
      <c r="K203" s="206"/>
      <c r="L203" s="206"/>
      <c r="M203" s="206"/>
      <c r="N203" s="206"/>
      <c r="O203" s="206"/>
      <c r="P203" s="206"/>
      <c r="Q203" s="206"/>
      <c r="R203" s="215"/>
      <c r="S203" s="206"/>
      <c r="T203" s="206"/>
      <c r="U203" s="206"/>
      <c r="V203" s="206"/>
      <c r="W203" s="206"/>
      <c r="X203" s="206"/>
      <c r="Y203" s="206"/>
      <c r="Z203" s="206"/>
      <c r="AA203" s="206"/>
      <c r="AB203" s="206"/>
      <c r="AC203" s="206"/>
      <c r="AD203" s="206"/>
      <c r="AE203" s="206"/>
      <c r="AF203" s="206"/>
      <c r="AG203" s="206"/>
      <c r="AH203" s="252"/>
    </row>
    <row r="204" spans="1:34">
      <c r="A204" s="205"/>
      <c r="B204" s="206"/>
      <c r="C204" s="206"/>
      <c r="D204" s="206"/>
      <c r="E204" s="206"/>
      <c r="F204" s="206"/>
      <c r="G204" s="206"/>
      <c r="H204" s="206"/>
      <c r="I204" s="206"/>
      <c r="J204" s="206"/>
      <c r="K204" s="206"/>
      <c r="L204" s="206"/>
      <c r="M204" s="206"/>
      <c r="N204" s="206"/>
      <c r="O204" s="206"/>
      <c r="P204" s="206"/>
      <c r="Q204" s="206"/>
      <c r="R204" s="215"/>
      <c r="S204" s="206"/>
      <c r="T204" s="206"/>
      <c r="U204" s="206"/>
      <c r="V204" s="206"/>
      <c r="W204" s="206"/>
      <c r="X204" s="206"/>
      <c r="Y204" s="206"/>
      <c r="Z204" s="206"/>
      <c r="AA204" s="206"/>
      <c r="AB204" s="206"/>
      <c r="AC204" s="206"/>
      <c r="AD204" s="206"/>
      <c r="AE204" s="206"/>
      <c r="AF204" s="206"/>
      <c r="AG204" s="206"/>
      <c r="AH204" s="252"/>
    </row>
    <row r="205" spans="1:34">
      <c r="A205" s="205"/>
      <c r="B205" s="206"/>
      <c r="C205" s="206"/>
      <c r="D205" s="206"/>
      <c r="E205" s="206"/>
      <c r="F205" s="206"/>
      <c r="G205" s="206"/>
      <c r="H205" s="206"/>
      <c r="I205" s="206"/>
      <c r="J205" s="206"/>
      <c r="K205" s="206"/>
      <c r="L205" s="206"/>
      <c r="M205" s="206"/>
      <c r="N205" s="206"/>
      <c r="O205" s="206"/>
      <c r="P205" s="206"/>
      <c r="Q205" s="206"/>
      <c r="R205" s="215"/>
      <c r="S205" s="206"/>
      <c r="T205" s="206"/>
      <c r="U205" s="206"/>
      <c r="V205" s="206"/>
      <c r="W205" s="206"/>
      <c r="X205" s="206"/>
      <c r="Y205" s="206"/>
      <c r="Z205" s="206"/>
      <c r="AA205" s="206"/>
      <c r="AB205" s="206"/>
      <c r="AC205" s="206"/>
      <c r="AD205" s="206"/>
      <c r="AE205" s="206"/>
      <c r="AF205" s="206"/>
      <c r="AG205" s="206"/>
      <c r="AH205" s="252"/>
    </row>
    <row r="206" spans="1:34">
      <c r="A206" s="205"/>
      <c r="B206" s="206"/>
      <c r="C206" s="206"/>
      <c r="D206" s="206"/>
      <c r="E206" s="206"/>
      <c r="F206" s="206"/>
      <c r="G206" s="206"/>
      <c r="H206" s="206"/>
      <c r="I206" s="206"/>
      <c r="J206" s="206"/>
      <c r="K206" s="206"/>
      <c r="L206" s="206"/>
      <c r="M206" s="206"/>
      <c r="N206" s="206"/>
      <c r="O206" s="206"/>
      <c r="P206" s="206"/>
      <c r="Q206" s="206"/>
      <c r="R206" s="215"/>
      <c r="S206" s="206"/>
      <c r="T206" s="206"/>
      <c r="U206" s="206"/>
      <c r="V206" s="206"/>
      <c r="W206" s="206"/>
      <c r="X206" s="206"/>
      <c r="Y206" s="206"/>
      <c r="Z206" s="206"/>
      <c r="AA206" s="206"/>
      <c r="AB206" s="206"/>
      <c r="AC206" s="206"/>
      <c r="AD206" s="206"/>
      <c r="AE206" s="206"/>
      <c r="AF206" s="206"/>
      <c r="AG206" s="206"/>
      <c r="AH206" s="252"/>
    </row>
    <row r="207" spans="1:34">
      <c r="A207" s="205"/>
      <c r="B207" s="206"/>
      <c r="C207" s="206"/>
      <c r="D207" s="206"/>
      <c r="E207" s="206"/>
      <c r="F207" s="206"/>
      <c r="G207" s="206"/>
      <c r="H207" s="206"/>
      <c r="I207" s="206"/>
      <c r="J207" s="206"/>
      <c r="K207" s="206"/>
      <c r="L207" s="206"/>
      <c r="M207" s="206"/>
      <c r="N207" s="206"/>
      <c r="O207" s="206"/>
      <c r="P207" s="206"/>
      <c r="Q207" s="206"/>
      <c r="R207" s="215"/>
      <c r="S207" s="206"/>
      <c r="T207" s="206"/>
      <c r="U207" s="206"/>
      <c r="V207" s="206"/>
      <c r="W207" s="206"/>
      <c r="X207" s="206"/>
      <c r="Y207" s="206"/>
      <c r="Z207" s="206"/>
      <c r="AA207" s="206"/>
      <c r="AB207" s="206"/>
      <c r="AC207" s="206"/>
      <c r="AD207" s="206"/>
      <c r="AE207" s="206"/>
      <c r="AF207" s="206"/>
      <c r="AG207" s="206"/>
      <c r="AH207" s="252"/>
    </row>
    <row r="208" spans="1:34">
      <c r="A208" s="205"/>
      <c r="B208" s="206"/>
      <c r="C208" s="206"/>
      <c r="D208" s="206"/>
      <c r="E208" s="206"/>
      <c r="F208" s="206"/>
      <c r="G208" s="206"/>
      <c r="H208" s="206"/>
      <c r="I208" s="206"/>
      <c r="J208" s="206"/>
      <c r="K208" s="206"/>
      <c r="L208" s="206"/>
      <c r="M208" s="206"/>
      <c r="N208" s="206"/>
      <c r="O208" s="206"/>
      <c r="P208" s="206"/>
      <c r="Q208" s="206"/>
      <c r="R208" s="215"/>
      <c r="S208" s="206"/>
      <c r="T208" s="206"/>
      <c r="U208" s="206"/>
      <c r="V208" s="206"/>
      <c r="W208" s="206"/>
      <c r="X208" s="206"/>
      <c r="Y208" s="206"/>
      <c r="Z208" s="206"/>
      <c r="AA208" s="206"/>
      <c r="AB208" s="206"/>
      <c r="AC208" s="206"/>
      <c r="AD208" s="206"/>
      <c r="AE208" s="206"/>
      <c r="AF208" s="206"/>
      <c r="AG208" s="206"/>
      <c r="AH208" s="252"/>
    </row>
    <row r="209" spans="1:34">
      <c r="A209" s="205"/>
      <c r="B209" s="206"/>
      <c r="C209" s="206"/>
      <c r="D209" s="206"/>
      <c r="E209" s="206"/>
      <c r="F209" s="206"/>
      <c r="G209" s="206"/>
      <c r="H209" s="206"/>
      <c r="I209" s="206"/>
      <c r="J209" s="206"/>
      <c r="K209" s="206"/>
      <c r="L209" s="206"/>
      <c r="M209" s="206"/>
      <c r="N209" s="206"/>
      <c r="O209" s="206"/>
      <c r="P209" s="206"/>
      <c r="Q209" s="206"/>
      <c r="R209" s="215"/>
      <c r="S209" s="206"/>
      <c r="T209" s="206"/>
      <c r="U209" s="206"/>
      <c r="V209" s="206"/>
      <c r="W209" s="206"/>
      <c r="X209" s="206"/>
      <c r="Y209" s="206"/>
      <c r="Z209" s="206"/>
      <c r="AA209" s="206"/>
      <c r="AB209" s="206"/>
      <c r="AC209" s="206"/>
      <c r="AD209" s="206"/>
      <c r="AE209" s="206"/>
      <c r="AF209" s="206"/>
      <c r="AG209" s="206"/>
      <c r="AH209" s="252"/>
    </row>
    <row r="210" spans="1:34">
      <c r="A210" s="205"/>
      <c r="B210" s="206"/>
      <c r="C210" s="206"/>
      <c r="D210" s="206"/>
      <c r="E210" s="206"/>
      <c r="F210" s="206"/>
      <c r="G210" s="206"/>
      <c r="H210" s="206"/>
      <c r="I210" s="206"/>
      <c r="J210" s="206"/>
      <c r="K210" s="206"/>
      <c r="L210" s="206"/>
      <c r="M210" s="206"/>
      <c r="N210" s="206"/>
      <c r="O210" s="206"/>
      <c r="P210" s="206"/>
      <c r="Q210" s="206"/>
      <c r="R210" s="215"/>
      <c r="S210" s="206"/>
      <c r="T210" s="206"/>
      <c r="U210" s="206"/>
      <c r="V210" s="206"/>
      <c r="W210" s="206"/>
      <c r="X210" s="206"/>
      <c r="Y210" s="206"/>
      <c r="Z210" s="206"/>
      <c r="AA210" s="206"/>
      <c r="AB210" s="206"/>
      <c r="AC210" s="206"/>
      <c r="AD210" s="206"/>
      <c r="AE210" s="206"/>
      <c r="AF210" s="206"/>
      <c r="AG210" s="206"/>
      <c r="AH210" s="252"/>
    </row>
    <row r="211" spans="1:34">
      <c r="A211" s="205"/>
      <c r="B211" s="206"/>
      <c r="C211" s="206"/>
      <c r="D211" s="206"/>
      <c r="E211" s="206"/>
      <c r="F211" s="206"/>
      <c r="G211" s="206"/>
      <c r="H211" s="206"/>
      <c r="I211" s="206"/>
      <c r="J211" s="206"/>
      <c r="K211" s="206"/>
      <c r="L211" s="206"/>
      <c r="M211" s="206"/>
      <c r="N211" s="206"/>
      <c r="O211" s="206"/>
      <c r="P211" s="206"/>
      <c r="Q211" s="206"/>
      <c r="R211" s="215"/>
      <c r="S211" s="206"/>
      <c r="T211" s="206"/>
      <c r="U211" s="206"/>
      <c r="V211" s="206"/>
      <c r="W211" s="206"/>
      <c r="X211" s="206"/>
      <c r="Y211" s="206"/>
      <c r="Z211" s="206"/>
      <c r="AA211" s="206"/>
      <c r="AB211" s="206"/>
      <c r="AC211" s="206"/>
      <c r="AD211" s="206"/>
      <c r="AE211" s="206"/>
      <c r="AF211" s="206"/>
      <c r="AG211" s="206"/>
      <c r="AH211" s="252"/>
    </row>
    <row r="212" spans="1:34">
      <c r="A212" s="205"/>
      <c r="B212" s="206"/>
      <c r="C212" s="206"/>
      <c r="D212" s="206"/>
      <c r="E212" s="206"/>
      <c r="F212" s="206"/>
      <c r="G212" s="206"/>
      <c r="H212" s="206"/>
      <c r="I212" s="206"/>
      <c r="J212" s="206"/>
      <c r="K212" s="206"/>
      <c r="L212" s="206"/>
      <c r="M212" s="206"/>
      <c r="N212" s="206"/>
      <c r="O212" s="206"/>
      <c r="P212" s="206"/>
      <c r="Q212" s="206"/>
      <c r="R212" s="215"/>
      <c r="S212" s="206"/>
      <c r="T212" s="206"/>
      <c r="U212" s="206"/>
      <c r="V212" s="206"/>
      <c r="W212" s="206"/>
      <c r="X212" s="206"/>
      <c r="Y212" s="206"/>
      <c r="Z212" s="206"/>
      <c r="AA212" s="206"/>
      <c r="AB212" s="206"/>
      <c r="AC212" s="206"/>
      <c r="AD212" s="206"/>
      <c r="AE212" s="206"/>
      <c r="AF212" s="206"/>
      <c r="AG212" s="206"/>
      <c r="AH212" s="252"/>
    </row>
    <row r="213" spans="1:34">
      <c r="A213" s="205"/>
      <c r="B213" s="206"/>
      <c r="C213" s="206"/>
      <c r="D213" s="206"/>
      <c r="E213" s="206"/>
      <c r="F213" s="206"/>
      <c r="G213" s="206"/>
      <c r="H213" s="206"/>
      <c r="I213" s="206"/>
      <c r="J213" s="206"/>
      <c r="K213" s="206"/>
      <c r="L213" s="206"/>
      <c r="M213" s="206"/>
      <c r="N213" s="206"/>
      <c r="O213" s="206"/>
      <c r="P213" s="206"/>
      <c r="Q213" s="206"/>
      <c r="R213" s="215"/>
      <c r="S213" s="206"/>
      <c r="T213" s="206"/>
      <c r="U213" s="206"/>
      <c r="V213" s="206"/>
      <c r="W213" s="206"/>
      <c r="X213" s="206"/>
      <c r="Y213" s="206"/>
      <c r="Z213" s="206"/>
      <c r="AA213" s="206"/>
      <c r="AB213" s="206"/>
      <c r="AC213" s="206"/>
      <c r="AD213" s="206"/>
      <c r="AE213" s="206"/>
      <c r="AF213" s="206"/>
      <c r="AG213" s="206"/>
      <c r="AH213" s="252"/>
    </row>
    <row r="214" spans="1:34">
      <c r="A214" s="205"/>
      <c r="B214" s="206"/>
      <c r="C214" s="206"/>
      <c r="D214" s="206"/>
      <c r="E214" s="206"/>
      <c r="F214" s="206"/>
      <c r="G214" s="206"/>
      <c r="H214" s="206"/>
      <c r="I214" s="206"/>
      <c r="J214" s="206"/>
      <c r="K214" s="206"/>
      <c r="L214" s="206"/>
      <c r="M214" s="206"/>
      <c r="N214" s="206"/>
      <c r="O214" s="206"/>
      <c r="P214" s="206"/>
      <c r="Q214" s="206"/>
      <c r="R214" s="215"/>
      <c r="S214" s="206"/>
      <c r="T214" s="206"/>
      <c r="U214" s="206"/>
      <c r="V214" s="206"/>
      <c r="W214" s="206"/>
      <c r="X214" s="206"/>
      <c r="Y214" s="206"/>
      <c r="Z214" s="206"/>
      <c r="AA214" s="206"/>
      <c r="AB214" s="206"/>
      <c r="AC214" s="206"/>
      <c r="AD214" s="206"/>
      <c r="AE214" s="206"/>
      <c r="AF214" s="206"/>
      <c r="AG214" s="206"/>
      <c r="AH214" s="252"/>
    </row>
    <row r="215" spans="1:34">
      <c r="A215" s="205"/>
      <c r="B215" s="206"/>
      <c r="C215" s="206"/>
      <c r="D215" s="206"/>
      <c r="E215" s="206"/>
      <c r="F215" s="206"/>
      <c r="G215" s="206"/>
      <c r="H215" s="206"/>
      <c r="I215" s="206"/>
      <c r="J215" s="206"/>
      <c r="K215" s="206"/>
      <c r="L215" s="206"/>
      <c r="M215" s="206"/>
      <c r="N215" s="206"/>
      <c r="O215" s="206"/>
      <c r="P215" s="206"/>
      <c r="Q215" s="206"/>
      <c r="R215" s="215"/>
      <c r="S215" s="206"/>
      <c r="T215" s="206"/>
      <c r="U215" s="206"/>
      <c r="V215" s="206"/>
      <c r="W215" s="206"/>
      <c r="X215" s="206"/>
      <c r="Y215" s="206"/>
      <c r="Z215" s="206"/>
      <c r="AA215" s="206"/>
      <c r="AB215" s="206"/>
      <c r="AC215" s="206"/>
      <c r="AD215" s="206"/>
      <c r="AE215" s="206"/>
      <c r="AF215" s="206"/>
      <c r="AG215" s="206"/>
      <c r="AH215" s="252"/>
    </row>
    <row r="216" spans="1:34">
      <c r="A216" s="205"/>
      <c r="B216" s="206"/>
      <c r="C216" s="206"/>
      <c r="D216" s="206"/>
      <c r="E216" s="206"/>
      <c r="F216" s="206"/>
      <c r="G216" s="206"/>
      <c r="H216" s="206"/>
      <c r="I216" s="206"/>
      <c r="J216" s="206"/>
      <c r="K216" s="206"/>
      <c r="L216" s="206"/>
      <c r="M216" s="206"/>
      <c r="N216" s="206"/>
      <c r="O216" s="206"/>
      <c r="P216" s="206"/>
      <c r="Q216" s="206"/>
      <c r="R216" s="215"/>
      <c r="S216" s="206"/>
      <c r="T216" s="206"/>
      <c r="U216" s="206"/>
      <c r="V216" s="206"/>
      <c r="W216" s="206"/>
      <c r="X216" s="206"/>
      <c r="Y216" s="206"/>
      <c r="Z216" s="206"/>
      <c r="AA216" s="206"/>
      <c r="AB216" s="206"/>
      <c r="AC216" s="206"/>
      <c r="AD216" s="206"/>
      <c r="AE216" s="206"/>
      <c r="AF216" s="206"/>
      <c r="AG216" s="206"/>
      <c r="AH216" s="252"/>
    </row>
    <row r="217" spans="1:34">
      <c r="A217" s="205"/>
      <c r="B217" s="206"/>
      <c r="C217" s="206"/>
      <c r="D217" s="206"/>
      <c r="E217" s="206"/>
      <c r="F217" s="206"/>
      <c r="G217" s="206"/>
      <c r="H217" s="206"/>
      <c r="I217" s="206"/>
      <c r="J217" s="206"/>
      <c r="K217" s="206"/>
      <c r="L217" s="206"/>
      <c r="M217" s="206"/>
      <c r="N217" s="206"/>
      <c r="O217" s="206"/>
      <c r="P217" s="206"/>
      <c r="Q217" s="206"/>
      <c r="R217" s="215"/>
      <c r="S217" s="206"/>
      <c r="T217" s="206"/>
      <c r="U217" s="206"/>
      <c r="V217" s="206"/>
      <c r="W217" s="206"/>
      <c r="X217" s="206"/>
      <c r="Y217" s="206"/>
      <c r="Z217" s="206"/>
      <c r="AA217" s="206"/>
      <c r="AB217" s="206"/>
      <c r="AC217" s="206"/>
      <c r="AD217" s="206"/>
      <c r="AE217" s="206"/>
      <c r="AF217" s="206"/>
      <c r="AG217" s="206"/>
      <c r="AH217" s="252"/>
    </row>
    <row r="218" spans="1:34">
      <c r="A218" s="205"/>
      <c r="B218" s="206"/>
      <c r="C218" s="206"/>
      <c r="D218" s="206"/>
      <c r="E218" s="206"/>
      <c r="F218" s="206"/>
      <c r="G218" s="206"/>
      <c r="H218" s="206"/>
      <c r="I218" s="206"/>
      <c r="J218" s="206"/>
      <c r="K218" s="206"/>
      <c r="L218" s="206"/>
      <c r="M218" s="206"/>
      <c r="N218" s="206"/>
      <c r="O218" s="206"/>
      <c r="P218" s="206"/>
      <c r="Q218" s="206"/>
      <c r="R218" s="215"/>
      <c r="S218" s="206"/>
      <c r="T218" s="206"/>
      <c r="U218" s="206"/>
      <c r="V218" s="206"/>
      <c r="W218" s="206"/>
      <c r="X218" s="206"/>
      <c r="Y218" s="206"/>
      <c r="Z218" s="206"/>
      <c r="AA218" s="206"/>
      <c r="AB218" s="206"/>
      <c r="AC218" s="206"/>
      <c r="AD218" s="206"/>
      <c r="AE218" s="206"/>
      <c r="AF218" s="206"/>
      <c r="AG218" s="206"/>
      <c r="AH218" s="252"/>
    </row>
    <row r="219" spans="1:34">
      <c r="A219" s="227"/>
      <c r="B219" s="225"/>
      <c r="C219" s="225"/>
      <c r="D219" s="225"/>
      <c r="E219" s="225"/>
      <c r="F219" s="225"/>
      <c r="G219" s="225"/>
      <c r="H219" s="225"/>
      <c r="I219" s="225"/>
      <c r="J219" s="225"/>
      <c r="K219" s="225"/>
      <c r="L219" s="225"/>
      <c r="M219" s="225"/>
      <c r="N219" s="225"/>
      <c r="O219" s="225"/>
      <c r="P219" s="225"/>
      <c r="Q219" s="225"/>
      <c r="R219" s="275"/>
      <c r="S219" s="225"/>
      <c r="T219" s="225"/>
      <c r="U219" s="225"/>
      <c r="V219" s="225"/>
      <c r="W219" s="225"/>
      <c r="X219" s="225"/>
      <c r="Y219" s="225"/>
      <c r="Z219" s="225"/>
      <c r="AA219" s="225"/>
      <c r="AB219" s="225"/>
      <c r="AC219" s="225"/>
      <c r="AD219" s="225"/>
      <c r="AE219" s="225"/>
      <c r="AF219" s="225"/>
      <c r="AG219" s="225"/>
      <c r="AH219" s="263"/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127"/>
  <sheetViews>
    <sheetView zoomScale="70" zoomScaleNormal="70" workbookViewId="0">
      <selection activeCell="B5" sqref="B5"/>
    </sheetView>
  </sheetViews>
  <sheetFormatPr defaultColWidth="9" defaultRowHeight="13.5"/>
  <cols>
    <col min="9" max="10" width="26.7833333333333" customWidth="1"/>
  </cols>
  <sheetData>
    <row r="1" customHeight="1" spans="1:21">
      <c r="A1" s="61"/>
      <c r="B1" s="61"/>
      <c r="C1" s="61"/>
      <c r="D1" s="61"/>
      <c r="E1" s="61"/>
      <c r="F1" s="61"/>
      <c r="G1" s="61"/>
      <c r="H1" s="61"/>
      <c r="I1" s="45"/>
      <c r="J1" s="45"/>
      <c r="K1" s="47"/>
      <c r="L1" s="47"/>
      <c r="M1" s="47"/>
      <c r="N1" s="47"/>
      <c r="O1" s="47"/>
      <c r="P1" s="47"/>
      <c r="Q1" s="47"/>
      <c r="R1" s="47"/>
      <c r="S1" s="47"/>
      <c r="T1" s="47"/>
      <c r="U1" s="47"/>
    </row>
    <row r="2" spans="1:21">
      <c r="A2" s="61" t="s">
        <v>859</v>
      </c>
      <c r="B2" s="61" t="s">
        <v>860</v>
      </c>
      <c r="C2" s="61" t="s">
        <v>861</v>
      </c>
      <c r="D2" s="61" t="s">
        <v>862</v>
      </c>
      <c r="E2" s="61" t="s">
        <v>863</v>
      </c>
      <c r="F2" s="61" t="s">
        <v>155</v>
      </c>
      <c r="G2" s="61" t="s">
        <v>159</v>
      </c>
      <c r="H2" s="61" t="s">
        <v>864</v>
      </c>
      <c r="I2" s="46" t="s">
        <v>865</v>
      </c>
      <c r="J2" s="46" t="s">
        <v>866</v>
      </c>
      <c r="K2" s="78" t="s">
        <v>867</v>
      </c>
      <c r="L2" s="78" t="s">
        <v>868</v>
      </c>
      <c r="M2" s="47"/>
      <c r="N2" s="47"/>
      <c r="O2" s="47"/>
      <c r="P2" s="47"/>
      <c r="Q2" s="47"/>
      <c r="R2" s="47"/>
      <c r="S2" s="47"/>
      <c r="T2" s="47"/>
      <c r="U2" s="47"/>
    </row>
    <row r="3" spans="1:21">
      <c r="A3" s="46">
        <v>1</v>
      </c>
      <c r="B3" s="72"/>
      <c r="C3" s="61" t="s">
        <v>658</v>
      </c>
      <c r="D3" s="61" t="s">
        <v>657</v>
      </c>
      <c r="E3" s="61" t="s">
        <v>869</v>
      </c>
      <c r="F3" s="61" t="s">
        <v>870</v>
      </c>
      <c r="G3" s="61" t="s">
        <v>871</v>
      </c>
      <c r="H3" s="61" t="s">
        <v>872</v>
      </c>
      <c r="I3" s="46" t="s">
        <v>873</v>
      </c>
      <c r="J3" s="46" t="s">
        <v>873</v>
      </c>
      <c r="K3" s="11" t="s">
        <v>874</v>
      </c>
      <c r="L3" s="78" t="s">
        <v>875</v>
      </c>
      <c r="M3" s="47"/>
      <c r="N3" s="47"/>
      <c r="O3" s="11" t="s">
        <v>874</v>
      </c>
      <c r="P3" s="47"/>
      <c r="Q3" s="47"/>
      <c r="R3" s="47"/>
      <c r="S3" s="47"/>
      <c r="T3" s="47"/>
      <c r="U3" s="47"/>
    </row>
    <row r="4" ht="36" spans="1:21">
      <c r="A4" s="46">
        <v>2</v>
      </c>
      <c r="B4" s="72"/>
      <c r="C4" s="61" t="s">
        <v>664</v>
      </c>
      <c r="D4" s="61" t="s">
        <v>657</v>
      </c>
      <c r="E4" s="61" t="s">
        <v>876</v>
      </c>
      <c r="F4" s="61" t="s">
        <v>870</v>
      </c>
      <c r="G4" s="61" t="s">
        <v>870</v>
      </c>
      <c r="H4" s="61" t="s">
        <v>870</v>
      </c>
      <c r="I4" s="46" t="s">
        <v>877</v>
      </c>
      <c r="J4" s="46" t="s">
        <v>878</v>
      </c>
      <c r="K4" s="11" t="s">
        <v>879</v>
      </c>
      <c r="L4" s="78" t="s">
        <v>880</v>
      </c>
      <c r="M4" s="47"/>
      <c r="N4" s="47"/>
      <c r="O4" s="11" t="s">
        <v>881</v>
      </c>
      <c r="P4" s="47"/>
      <c r="Q4" s="47"/>
      <c r="R4" s="47"/>
      <c r="S4" s="47"/>
      <c r="T4" s="47"/>
      <c r="U4" s="47"/>
    </row>
    <row r="5" ht="60" spans="1:21">
      <c r="A5" s="46">
        <v>3</v>
      </c>
      <c r="B5" s="61"/>
      <c r="C5" s="78" t="s">
        <v>672</v>
      </c>
      <c r="D5" s="78" t="s">
        <v>671</v>
      </c>
      <c r="E5" s="61" t="s">
        <v>882</v>
      </c>
      <c r="F5" s="61" t="s">
        <v>870</v>
      </c>
      <c r="G5" s="61" t="s">
        <v>870</v>
      </c>
      <c r="H5" s="61" t="s">
        <v>870</v>
      </c>
      <c r="I5" s="46" t="s">
        <v>883</v>
      </c>
      <c r="J5" s="46" t="s">
        <v>883</v>
      </c>
      <c r="K5" s="11" t="s">
        <v>884</v>
      </c>
      <c r="L5" s="78" t="s">
        <v>885</v>
      </c>
      <c r="M5" s="47"/>
      <c r="N5" s="47"/>
      <c r="O5" s="47"/>
      <c r="P5" s="47"/>
      <c r="Q5" s="47"/>
      <c r="R5" s="47"/>
      <c r="S5" s="47"/>
      <c r="T5" s="47"/>
      <c r="U5" s="47"/>
    </row>
    <row r="6" ht="24" spans="1:21">
      <c r="A6" s="46">
        <v>4</v>
      </c>
      <c r="B6" s="47"/>
      <c r="C6" s="78" t="s">
        <v>681</v>
      </c>
      <c r="D6" s="78" t="s">
        <v>671</v>
      </c>
      <c r="E6" s="182">
        <v>25</v>
      </c>
      <c r="F6" s="61" t="s">
        <v>870</v>
      </c>
      <c r="G6" s="61" t="s">
        <v>886</v>
      </c>
      <c r="H6" s="61" t="s">
        <v>887</v>
      </c>
      <c r="I6" s="46" t="s">
        <v>888</v>
      </c>
      <c r="J6" s="46" t="s">
        <v>889</v>
      </c>
      <c r="K6" s="11" t="s">
        <v>890</v>
      </c>
      <c r="L6" s="47"/>
      <c r="M6" s="47"/>
      <c r="N6" s="47"/>
      <c r="O6" s="47"/>
      <c r="P6" s="47"/>
      <c r="Q6" s="47"/>
      <c r="R6" s="47"/>
      <c r="S6" s="47"/>
      <c r="T6" s="47"/>
      <c r="U6" s="47"/>
    </row>
    <row r="7" ht="36" spans="1:21">
      <c r="A7" s="46">
        <v>5</v>
      </c>
      <c r="B7" s="72"/>
      <c r="C7" s="61" t="s">
        <v>692</v>
      </c>
      <c r="D7" s="61" t="s">
        <v>692</v>
      </c>
      <c r="E7" s="61" t="s">
        <v>891</v>
      </c>
      <c r="F7" s="61" t="s">
        <v>870</v>
      </c>
      <c r="G7" s="61" t="s">
        <v>871</v>
      </c>
      <c r="H7" s="61" t="s">
        <v>892</v>
      </c>
      <c r="I7" s="46" t="s">
        <v>893</v>
      </c>
      <c r="J7" s="46" t="s">
        <v>894</v>
      </c>
      <c r="K7" s="11" t="s">
        <v>895</v>
      </c>
      <c r="L7" s="78" t="s">
        <v>896</v>
      </c>
      <c r="M7" s="47"/>
      <c r="N7" s="47"/>
      <c r="O7" s="47"/>
      <c r="P7" s="47"/>
      <c r="Q7" s="47"/>
      <c r="R7" s="47"/>
      <c r="S7" s="47"/>
      <c r="T7" s="47"/>
      <c r="U7" s="47"/>
    </row>
    <row r="8" ht="24" spans="1:21">
      <c r="A8" s="46">
        <v>6</v>
      </c>
      <c r="B8" s="72"/>
      <c r="C8" s="61" t="s">
        <v>697</v>
      </c>
      <c r="D8" s="61" t="s">
        <v>692</v>
      </c>
      <c r="E8" s="61" t="s">
        <v>876</v>
      </c>
      <c r="F8" s="61" t="s">
        <v>870</v>
      </c>
      <c r="G8" s="61" t="s">
        <v>886</v>
      </c>
      <c r="H8" s="61" t="s">
        <v>887</v>
      </c>
      <c r="I8" s="61" t="s">
        <v>897</v>
      </c>
      <c r="J8" s="46" t="s">
        <v>898</v>
      </c>
      <c r="K8" s="11" t="s">
        <v>899</v>
      </c>
      <c r="L8" s="78" t="s">
        <v>900</v>
      </c>
      <c r="M8" s="47"/>
      <c r="N8" s="47"/>
      <c r="O8" s="47"/>
      <c r="P8" s="47"/>
      <c r="Q8" s="47"/>
      <c r="R8" s="47"/>
      <c r="S8" s="47"/>
      <c r="T8" s="47"/>
      <c r="U8" s="47"/>
    </row>
    <row r="9" ht="24" spans="1:21">
      <c r="A9" s="46">
        <v>7</v>
      </c>
      <c r="B9" s="72"/>
      <c r="C9" s="61" t="s">
        <v>710</v>
      </c>
      <c r="D9" s="61" t="s">
        <v>703</v>
      </c>
      <c r="E9" s="61" t="s">
        <v>882</v>
      </c>
      <c r="F9" s="61" t="s">
        <v>870</v>
      </c>
      <c r="G9" s="61" t="s">
        <v>870</v>
      </c>
      <c r="H9" s="61" t="s">
        <v>870</v>
      </c>
      <c r="I9" s="61" t="s">
        <v>901</v>
      </c>
      <c r="J9" s="46" t="s">
        <v>902</v>
      </c>
      <c r="K9" s="189" t="s">
        <v>903</v>
      </c>
      <c r="L9" s="78" t="s">
        <v>904</v>
      </c>
      <c r="M9" s="47"/>
      <c r="N9" s="47"/>
      <c r="O9" s="11" t="s">
        <v>895</v>
      </c>
      <c r="P9" s="47"/>
      <c r="Q9" s="47"/>
      <c r="R9" s="47"/>
      <c r="S9" s="47"/>
      <c r="T9" s="47"/>
      <c r="U9" s="47"/>
    </row>
    <row r="10" ht="36" spans="1:21">
      <c r="A10" s="46">
        <v>8</v>
      </c>
      <c r="B10" s="72"/>
      <c r="C10" s="61" t="s">
        <v>704</v>
      </c>
      <c r="D10" s="61" t="s">
        <v>703</v>
      </c>
      <c r="E10" s="61" t="s">
        <v>905</v>
      </c>
      <c r="F10" s="61" t="s">
        <v>870</v>
      </c>
      <c r="G10" s="61" t="s">
        <v>886</v>
      </c>
      <c r="H10" s="61" t="s">
        <v>870</v>
      </c>
      <c r="I10" s="46" t="s">
        <v>906</v>
      </c>
      <c r="J10" s="46" t="s">
        <v>907</v>
      </c>
      <c r="K10" s="11" t="s">
        <v>649</v>
      </c>
      <c r="L10" s="78" t="s">
        <v>908</v>
      </c>
      <c r="M10" s="47"/>
      <c r="N10" s="47"/>
      <c r="O10" s="11" t="s">
        <v>899</v>
      </c>
      <c r="P10" s="47"/>
      <c r="Q10" s="47"/>
      <c r="R10" s="47"/>
      <c r="S10" s="47"/>
      <c r="T10" s="47"/>
      <c r="U10" s="47"/>
    </row>
    <row r="11" ht="24" spans="1:21">
      <c r="A11" s="46">
        <v>9</v>
      </c>
      <c r="B11" s="72"/>
      <c r="C11" s="61" t="s">
        <v>718</v>
      </c>
      <c r="D11" s="61" t="s">
        <v>717</v>
      </c>
      <c r="E11" s="61" t="s">
        <v>869</v>
      </c>
      <c r="F11" s="61" t="s">
        <v>870</v>
      </c>
      <c r="G11" s="61" t="s">
        <v>871</v>
      </c>
      <c r="H11" s="61" t="s">
        <v>872</v>
      </c>
      <c r="I11" s="46" t="s">
        <v>909</v>
      </c>
      <c r="J11" s="46" t="s">
        <v>910</v>
      </c>
      <c r="K11" s="78" t="s">
        <v>911</v>
      </c>
      <c r="L11" s="78" t="s">
        <v>912</v>
      </c>
      <c r="M11" s="47"/>
      <c r="N11" s="47"/>
      <c r="O11" s="47"/>
      <c r="P11" s="47"/>
      <c r="Q11" s="47"/>
      <c r="R11" s="47"/>
      <c r="S11" s="47"/>
      <c r="T11" s="47"/>
      <c r="U11" s="47"/>
    </row>
    <row r="12" ht="24" spans="1:21">
      <c r="A12" s="46">
        <v>10</v>
      </c>
      <c r="B12" s="72"/>
      <c r="C12" s="61" t="s">
        <v>732</v>
      </c>
      <c r="D12" s="46" t="s">
        <v>731</v>
      </c>
      <c r="E12" s="61" t="s">
        <v>882</v>
      </c>
      <c r="F12" s="61" t="s">
        <v>870</v>
      </c>
      <c r="G12" s="61" t="s">
        <v>886</v>
      </c>
      <c r="H12" s="61" t="s">
        <v>887</v>
      </c>
      <c r="I12" s="46" t="s">
        <v>913</v>
      </c>
      <c r="J12" s="46" t="s">
        <v>914</v>
      </c>
      <c r="K12" s="78" t="s">
        <v>911</v>
      </c>
      <c r="L12" s="78" t="s">
        <v>915</v>
      </c>
      <c r="M12" s="47"/>
      <c r="N12" s="47"/>
      <c r="O12" s="11" t="s">
        <v>890</v>
      </c>
      <c r="P12" s="47"/>
      <c r="Q12" s="47"/>
      <c r="R12" s="47"/>
      <c r="S12" s="47"/>
      <c r="T12" s="47"/>
      <c r="U12" s="47"/>
    </row>
    <row r="13" ht="24" spans="1:21">
      <c r="A13" s="46">
        <v>11</v>
      </c>
      <c r="B13" s="72"/>
      <c r="C13" s="61" t="s">
        <v>766</v>
      </c>
      <c r="D13" s="61" t="s">
        <v>757</v>
      </c>
      <c r="E13" s="61" t="s">
        <v>869</v>
      </c>
      <c r="F13" s="61" t="s">
        <v>916</v>
      </c>
      <c r="G13" s="61" t="s">
        <v>870</v>
      </c>
      <c r="H13" s="61" t="s">
        <v>870</v>
      </c>
      <c r="I13" s="46" t="s">
        <v>917</v>
      </c>
      <c r="J13" s="46" t="s">
        <v>917</v>
      </c>
      <c r="K13" s="11" t="s">
        <v>918</v>
      </c>
      <c r="L13" s="78" t="s">
        <v>919</v>
      </c>
      <c r="M13" s="47"/>
      <c r="N13" s="47"/>
      <c r="O13" s="11" t="s">
        <v>649</v>
      </c>
      <c r="P13" s="47"/>
      <c r="Q13" s="47"/>
      <c r="R13" s="47"/>
      <c r="S13" s="47"/>
      <c r="T13" s="47"/>
      <c r="U13" s="47"/>
    </row>
    <row r="14" ht="24" spans="1:21">
      <c r="A14" s="46">
        <v>12</v>
      </c>
      <c r="B14" s="72"/>
      <c r="C14" s="61" t="s">
        <v>758</v>
      </c>
      <c r="D14" s="61" t="s">
        <v>757</v>
      </c>
      <c r="E14" s="61" t="s">
        <v>876</v>
      </c>
      <c r="F14" s="61" t="s">
        <v>887</v>
      </c>
      <c r="G14" s="61" t="s">
        <v>886</v>
      </c>
      <c r="H14" s="61" t="s">
        <v>870</v>
      </c>
      <c r="I14" s="46" t="s">
        <v>920</v>
      </c>
      <c r="J14" s="46" t="s">
        <v>920</v>
      </c>
      <c r="K14" s="11" t="s">
        <v>921</v>
      </c>
      <c r="L14" s="78" t="s">
        <v>922</v>
      </c>
      <c r="M14" s="47"/>
      <c r="N14" s="47"/>
      <c r="O14" s="11" t="s">
        <v>649</v>
      </c>
      <c r="P14" s="47"/>
      <c r="Q14" s="47"/>
      <c r="R14" s="47"/>
      <c r="S14" s="47"/>
      <c r="T14" s="47"/>
      <c r="U14" s="47"/>
    </row>
    <row r="15" ht="24" spans="1:21">
      <c r="A15" s="46">
        <v>13</v>
      </c>
      <c r="B15" s="61"/>
      <c r="C15" s="61" t="s">
        <v>775</v>
      </c>
      <c r="D15" s="61" t="s">
        <v>757</v>
      </c>
      <c r="E15" s="61" t="s">
        <v>876</v>
      </c>
      <c r="F15" s="61" t="s">
        <v>870</v>
      </c>
      <c r="G15" s="61" t="s">
        <v>870</v>
      </c>
      <c r="H15" s="61" t="s">
        <v>870</v>
      </c>
      <c r="I15" s="45"/>
      <c r="J15" s="45"/>
      <c r="K15" s="78" t="s">
        <v>923</v>
      </c>
      <c r="L15" s="47"/>
      <c r="M15" s="47"/>
      <c r="N15" s="47"/>
      <c r="O15" s="47"/>
      <c r="P15" s="47"/>
      <c r="Q15" s="47"/>
      <c r="R15" s="47"/>
      <c r="S15" s="47"/>
      <c r="T15" s="47"/>
      <c r="U15" s="47"/>
    </row>
    <row r="16" ht="36" spans="1:21">
      <c r="A16" s="46">
        <v>14</v>
      </c>
      <c r="B16" s="72"/>
      <c r="C16" s="61" t="s">
        <v>834</v>
      </c>
      <c r="D16" s="46" t="s">
        <v>326</v>
      </c>
      <c r="E16" s="61" t="s">
        <v>876</v>
      </c>
      <c r="F16" s="61" t="s">
        <v>870</v>
      </c>
      <c r="G16" s="61" t="s">
        <v>886</v>
      </c>
      <c r="H16" s="61" t="s">
        <v>870</v>
      </c>
      <c r="I16" s="46" t="s">
        <v>924</v>
      </c>
      <c r="J16" s="46" t="s">
        <v>925</v>
      </c>
      <c r="K16" s="78" t="s">
        <v>926</v>
      </c>
      <c r="L16" s="78" t="s">
        <v>927</v>
      </c>
      <c r="M16" s="47"/>
      <c r="N16" s="47"/>
      <c r="O16" s="47"/>
      <c r="P16" s="47"/>
      <c r="Q16" s="47"/>
      <c r="R16" s="47"/>
      <c r="S16" s="47"/>
      <c r="T16" s="47"/>
      <c r="U16" s="47"/>
    </row>
    <row r="17" spans="1:21">
      <c r="A17" s="61"/>
      <c r="B17" s="61"/>
      <c r="C17" s="47"/>
      <c r="D17" s="61"/>
      <c r="E17" s="61"/>
      <c r="F17" s="61"/>
      <c r="G17" s="61"/>
      <c r="H17" s="61"/>
      <c r="I17" s="47"/>
      <c r="J17" s="47"/>
      <c r="K17" s="47"/>
      <c r="L17" s="47"/>
      <c r="M17" s="47"/>
      <c r="N17" s="47"/>
      <c r="O17" s="47"/>
      <c r="P17" s="47"/>
      <c r="Q17" s="47"/>
      <c r="R17" s="47"/>
      <c r="S17" s="47"/>
      <c r="T17" s="47"/>
      <c r="U17" s="47"/>
    </row>
    <row r="18" spans="1:21">
      <c r="A18" s="61"/>
      <c r="B18" s="61"/>
      <c r="C18" s="47"/>
      <c r="D18" s="61"/>
      <c r="E18" s="61"/>
      <c r="F18" s="61"/>
      <c r="G18" s="61"/>
      <c r="H18" s="61"/>
      <c r="I18" s="45"/>
      <c r="J18" s="45"/>
      <c r="K18" s="47"/>
      <c r="L18" s="47"/>
      <c r="M18" s="47"/>
      <c r="N18" s="47"/>
      <c r="O18" s="47"/>
      <c r="P18" s="47"/>
      <c r="Q18" s="47"/>
      <c r="R18" s="47"/>
      <c r="S18" s="47"/>
      <c r="T18" s="47"/>
      <c r="U18" s="47"/>
    </row>
    <row r="19" spans="1:21">
      <c r="A19" s="61"/>
      <c r="B19" s="47"/>
      <c r="C19" s="47"/>
      <c r="D19" s="78" t="s">
        <v>928</v>
      </c>
      <c r="E19" s="47"/>
      <c r="F19" s="47"/>
      <c r="G19" s="47"/>
      <c r="H19" s="47"/>
      <c r="I19" s="45"/>
      <c r="J19" s="45"/>
      <c r="K19" s="47"/>
      <c r="L19" s="47"/>
      <c r="M19" s="47"/>
      <c r="N19" s="47"/>
      <c r="O19" s="11" t="s">
        <v>929</v>
      </c>
      <c r="P19" s="47"/>
      <c r="Q19" s="47"/>
      <c r="R19" s="47"/>
      <c r="S19" s="47"/>
      <c r="T19" s="47"/>
      <c r="U19" s="47"/>
    </row>
    <row r="20" spans="1:21">
      <c r="A20" s="61"/>
      <c r="B20" s="47"/>
      <c r="C20" s="47"/>
      <c r="D20" s="47"/>
      <c r="E20" s="47"/>
      <c r="F20" s="47"/>
      <c r="G20" s="47"/>
      <c r="H20" s="47"/>
      <c r="I20" s="45"/>
      <c r="J20" s="45"/>
      <c r="K20" s="47"/>
      <c r="L20" s="47"/>
      <c r="M20" s="47"/>
      <c r="N20" s="47"/>
      <c r="O20" s="11" t="s">
        <v>921</v>
      </c>
      <c r="P20" s="47"/>
      <c r="Q20" s="47"/>
      <c r="R20" s="47"/>
      <c r="S20" s="47"/>
      <c r="T20" s="47"/>
      <c r="U20" s="47"/>
    </row>
    <row r="21" spans="1:21">
      <c r="A21" s="61"/>
      <c r="B21" s="47"/>
      <c r="C21" s="47"/>
      <c r="D21" s="47"/>
      <c r="E21" s="47"/>
      <c r="F21" s="47"/>
      <c r="G21" s="47"/>
      <c r="H21" s="47"/>
      <c r="I21" s="45"/>
      <c r="J21" s="45"/>
      <c r="K21" s="47"/>
      <c r="L21" s="47"/>
      <c r="M21" s="47"/>
      <c r="N21" s="47"/>
      <c r="O21" s="11" t="s">
        <v>918</v>
      </c>
      <c r="P21" s="47"/>
      <c r="Q21" s="47"/>
      <c r="R21" s="47"/>
      <c r="S21" s="47"/>
      <c r="T21" s="47"/>
      <c r="U21" s="47"/>
    </row>
    <row r="22" spans="1:21">
      <c r="A22" s="61"/>
      <c r="B22" s="47"/>
      <c r="C22" s="78" t="s">
        <v>800</v>
      </c>
      <c r="D22" s="47"/>
      <c r="E22" s="47"/>
      <c r="F22" s="47"/>
      <c r="G22" s="47"/>
      <c r="H22" s="47"/>
      <c r="I22" s="45"/>
      <c r="J22" s="45"/>
      <c r="K22" s="47"/>
      <c r="L22" s="47"/>
      <c r="M22" s="47"/>
      <c r="N22" s="47"/>
      <c r="O22" s="11" t="s">
        <v>930</v>
      </c>
      <c r="P22" s="47"/>
      <c r="Q22" s="47"/>
      <c r="R22" s="47"/>
      <c r="S22" s="47"/>
      <c r="T22" s="47"/>
      <c r="U22" s="47"/>
    </row>
    <row r="23" spans="1:21">
      <c r="A23" s="61"/>
      <c r="B23" s="47"/>
      <c r="C23" s="78" t="s">
        <v>931</v>
      </c>
      <c r="D23" s="47"/>
      <c r="E23" s="47"/>
      <c r="F23" s="47"/>
      <c r="G23" s="47"/>
      <c r="H23" s="47"/>
      <c r="I23" s="45"/>
      <c r="J23" s="45"/>
      <c r="K23" s="47"/>
      <c r="L23" s="47"/>
      <c r="M23" s="47"/>
      <c r="N23" s="47"/>
      <c r="O23" s="3"/>
      <c r="P23" s="47"/>
      <c r="Q23" s="47"/>
      <c r="R23" s="47"/>
      <c r="S23" s="47"/>
      <c r="T23" s="47"/>
      <c r="U23" s="47"/>
    </row>
    <row r="24" spans="1:21">
      <c r="A24" s="61"/>
      <c r="B24" s="47"/>
      <c r="C24" s="78" t="s">
        <v>932</v>
      </c>
      <c r="D24" s="47"/>
      <c r="E24" s="47"/>
      <c r="F24" s="47"/>
      <c r="G24" s="47"/>
      <c r="H24" s="47"/>
      <c r="I24" s="45"/>
      <c r="J24" s="45"/>
      <c r="K24" s="47"/>
      <c r="L24" s="47"/>
      <c r="M24" s="47"/>
      <c r="N24" s="47"/>
      <c r="O24" s="3"/>
      <c r="P24" s="47"/>
      <c r="Q24" s="47"/>
      <c r="R24" s="47"/>
      <c r="S24" s="47"/>
      <c r="T24" s="47"/>
      <c r="U24" s="47"/>
    </row>
    <row r="25" spans="1:21">
      <c r="A25" s="61"/>
      <c r="B25" s="47"/>
      <c r="C25" s="78" t="s">
        <v>813</v>
      </c>
      <c r="D25" s="61"/>
      <c r="E25" s="61"/>
      <c r="F25" s="61"/>
      <c r="G25" s="61"/>
      <c r="H25" s="61"/>
      <c r="I25" s="45"/>
      <c r="J25" s="45"/>
      <c r="K25" s="47"/>
      <c r="L25" s="47"/>
      <c r="M25" s="47"/>
      <c r="N25" s="47"/>
      <c r="O25" s="3"/>
      <c r="P25" s="47"/>
      <c r="Q25" s="47"/>
      <c r="R25" s="47"/>
      <c r="S25" s="47"/>
      <c r="T25" s="47"/>
      <c r="U25" s="47"/>
    </row>
    <row r="26" spans="1:21">
      <c r="A26" s="61"/>
      <c r="B26" s="47"/>
      <c r="C26" s="61" t="s">
        <v>821</v>
      </c>
      <c r="D26" s="61"/>
      <c r="E26" s="61"/>
      <c r="F26" s="61"/>
      <c r="G26" s="61"/>
      <c r="H26" s="61"/>
      <c r="I26" s="45"/>
      <c r="J26" s="45"/>
      <c r="K26" s="47"/>
      <c r="L26" s="47"/>
      <c r="M26" s="47"/>
      <c r="N26" s="47"/>
      <c r="O26" s="3"/>
      <c r="P26" s="47"/>
      <c r="Q26" s="47"/>
      <c r="R26" s="47"/>
      <c r="S26" s="47"/>
      <c r="T26" s="47"/>
      <c r="U26" s="47"/>
    </row>
    <row r="27" spans="1:21">
      <c r="A27" s="61"/>
      <c r="B27" s="72"/>
      <c r="C27" s="61"/>
      <c r="D27" s="61"/>
      <c r="E27" s="61"/>
      <c r="F27" s="61"/>
      <c r="G27" s="61"/>
      <c r="H27" s="61"/>
      <c r="I27" s="45"/>
      <c r="J27" s="45"/>
      <c r="K27" s="47"/>
      <c r="L27" s="47"/>
      <c r="M27" s="47"/>
      <c r="N27" s="47"/>
      <c r="O27" s="3"/>
      <c r="P27" s="47"/>
      <c r="Q27" s="47"/>
      <c r="R27" s="47"/>
      <c r="S27" s="47"/>
      <c r="T27" s="47"/>
      <c r="U27" s="47"/>
    </row>
    <row r="28" spans="1:21">
      <c r="A28" s="61"/>
      <c r="B28" s="72"/>
      <c r="C28" s="61"/>
      <c r="D28" s="61"/>
      <c r="E28" s="61"/>
      <c r="F28" s="61"/>
      <c r="G28" s="61"/>
      <c r="H28" s="61"/>
      <c r="I28" s="45"/>
      <c r="J28" s="45"/>
      <c r="K28" s="47"/>
      <c r="L28" s="47"/>
      <c r="M28" s="47"/>
      <c r="N28" s="47"/>
      <c r="O28" s="3"/>
      <c r="P28" s="47"/>
      <c r="Q28" s="47"/>
      <c r="R28" s="47"/>
      <c r="S28" s="47"/>
      <c r="T28" s="47"/>
      <c r="U28" s="47"/>
    </row>
    <row r="29" spans="1:21">
      <c r="A29" s="61"/>
      <c r="B29" s="72"/>
      <c r="C29" s="61"/>
      <c r="D29" s="61"/>
      <c r="E29" s="61"/>
      <c r="F29" s="61"/>
      <c r="G29" s="61"/>
      <c r="H29" s="61"/>
      <c r="I29" s="45"/>
      <c r="J29" s="45"/>
      <c r="K29" s="47"/>
      <c r="L29" s="47"/>
      <c r="M29" s="47"/>
      <c r="N29" s="47"/>
      <c r="O29" s="3"/>
      <c r="P29" s="47"/>
      <c r="Q29" s="47"/>
      <c r="R29" s="47"/>
      <c r="S29" s="47"/>
      <c r="T29" s="47"/>
      <c r="U29" s="47"/>
    </row>
    <row r="30" spans="1:21">
      <c r="A30" s="61"/>
      <c r="B30" s="61"/>
      <c r="C30" s="61"/>
      <c r="D30" s="61"/>
      <c r="E30" s="61"/>
      <c r="F30" s="61"/>
      <c r="G30" s="61"/>
      <c r="H30" s="61"/>
      <c r="I30" s="45"/>
      <c r="J30" s="45"/>
      <c r="K30" s="47"/>
      <c r="L30" s="47"/>
      <c r="M30" s="47"/>
      <c r="N30" s="47"/>
      <c r="O30" s="3"/>
      <c r="P30" s="47"/>
      <c r="Q30" s="47"/>
      <c r="R30" s="47"/>
      <c r="S30" s="47"/>
      <c r="T30" s="47"/>
      <c r="U30" s="47"/>
    </row>
    <row r="31" spans="1:21">
      <c r="A31" s="61"/>
      <c r="B31" s="47"/>
      <c r="C31" s="61"/>
      <c r="D31" s="61"/>
      <c r="E31" s="61"/>
      <c r="F31" s="61"/>
      <c r="G31" s="61"/>
      <c r="H31" s="61"/>
      <c r="I31" s="45"/>
      <c r="J31" s="45"/>
      <c r="K31" s="47"/>
      <c r="L31" s="47"/>
      <c r="M31" s="47"/>
      <c r="N31" s="47"/>
      <c r="O31" s="47"/>
      <c r="P31" s="47"/>
      <c r="Q31" s="47"/>
      <c r="R31" s="47"/>
      <c r="S31" s="47"/>
      <c r="T31" s="47"/>
      <c r="U31" s="47"/>
    </row>
    <row r="32" spans="1:21">
      <c r="A32" s="61"/>
      <c r="B32" s="47"/>
      <c r="C32" s="61"/>
      <c r="D32" s="61"/>
      <c r="E32" s="61"/>
      <c r="F32" s="61"/>
      <c r="G32" s="61"/>
      <c r="H32" s="61"/>
      <c r="I32" s="45"/>
      <c r="J32" s="45"/>
      <c r="K32" s="47"/>
      <c r="L32" s="47"/>
      <c r="M32" s="47"/>
      <c r="N32" s="47"/>
      <c r="O32" s="47"/>
      <c r="P32" s="47"/>
      <c r="Q32" s="47"/>
      <c r="R32" s="47"/>
      <c r="S32" s="47"/>
      <c r="T32" s="47"/>
      <c r="U32" s="47"/>
    </row>
    <row r="33" spans="1:21">
      <c r="A33" s="61"/>
      <c r="B33" s="47"/>
      <c r="C33" s="61"/>
      <c r="D33" s="61"/>
      <c r="E33" s="61"/>
      <c r="F33" s="61"/>
      <c r="G33" s="61"/>
      <c r="H33" s="61"/>
      <c r="I33" s="45"/>
      <c r="J33" s="45"/>
      <c r="K33" s="47"/>
      <c r="L33" s="47"/>
      <c r="M33" s="47"/>
      <c r="N33" s="47"/>
      <c r="O33" s="47"/>
      <c r="P33" s="47"/>
      <c r="Q33" s="47"/>
      <c r="R33" s="47"/>
      <c r="S33" s="47"/>
      <c r="T33" s="47"/>
      <c r="U33" s="47"/>
    </row>
    <row r="34" spans="1:21">
      <c r="A34" s="61"/>
      <c r="B34" s="61"/>
      <c r="C34" s="61"/>
      <c r="D34" s="61"/>
      <c r="E34" s="61"/>
      <c r="F34" s="61"/>
      <c r="G34" s="61"/>
      <c r="H34" s="61"/>
      <c r="I34" s="45"/>
      <c r="J34" s="45"/>
      <c r="K34" s="47"/>
      <c r="L34" s="47"/>
      <c r="M34" s="47"/>
      <c r="N34" s="47"/>
      <c r="O34" s="47"/>
      <c r="P34" s="47"/>
      <c r="Q34" s="47"/>
      <c r="R34" s="47"/>
      <c r="S34" s="47"/>
      <c r="T34" s="47"/>
      <c r="U34" s="47"/>
    </row>
    <row r="35" spans="1:21">
      <c r="A35" s="61"/>
      <c r="B35" s="61"/>
      <c r="C35" s="61"/>
      <c r="D35" s="61"/>
      <c r="E35" s="61"/>
      <c r="F35" s="61"/>
      <c r="G35" s="61"/>
      <c r="H35" s="61"/>
      <c r="I35" s="45"/>
      <c r="J35" s="45"/>
      <c r="K35" s="47"/>
      <c r="L35" s="47"/>
      <c r="M35" s="47"/>
      <c r="N35" s="47"/>
      <c r="O35" s="47"/>
      <c r="P35" s="47"/>
      <c r="Q35" s="47"/>
      <c r="R35" s="47"/>
      <c r="S35" s="47"/>
      <c r="T35" s="47"/>
      <c r="U35" s="47"/>
    </row>
    <row r="36" spans="1:21">
      <c r="A36" s="61"/>
      <c r="B36" s="61"/>
      <c r="C36" s="61"/>
      <c r="D36" s="61"/>
      <c r="E36" s="61"/>
      <c r="F36" s="61"/>
      <c r="G36" s="61"/>
      <c r="H36" s="61"/>
      <c r="I36" s="45"/>
      <c r="J36" s="45"/>
      <c r="K36" s="47"/>
      <c r="L36" s="47"/>
      <c r="M36" s="47"/>
      <c r="N36" s="47"/>
      <c r="O36" s="47"/>
      <c r="P36" s="47"/>
      <c r="Q36" s="47"/>
      <c r="R36" s="47"/>
      <c r="S36" s="47"/>
      <c r="T36" s="47"/>
      <c r="U36" s="47"/>
    </row>
    <row r="37" spans="1:21">
      <c r="A37" s="61"/>
      <c r="B37" s="61"/>
      <c r="C37" s="61"/>
      <c r="D37" s="61"/>
      <c r="E37" s="61"/>
      <c r="F37" s="61"/>
      <c r="G37" s="61"/>
      <c r="H37" s="61"/>
      <c r="I37" s="45"/>
      <c r="J37" s="45"/>
      <c r="K37" s="47"/>
      <c r="L37" s="47"/>
      <c r="M37" s="47"/>
      <c r="N37" s="47"/>
      <c r="O37" s="47"/>
      <c r="P37" s="47"/>
      <c r="Q37" s="47"/>
      <c r="R37" s="47"/>
      <c r="S37" s="47"/>
      <c r="T37" s="47"/>
      <c r="U37" s="47"/>
    </row>
    <row r="38" spans="1:21">
      <c r="A38" s="61"/>
      <c r="B38" s="61"/>
      <c r="C38" s="61"/>
      <c r="D38" s="61"/>
      <c r="E38" s="61"/>
      <c r="F38" s="61"/>
      <c r="G38" s="61"/>
      <c r="H38" s="61"/>
      <c r="I38" s="45"/>
      <c r="J38" s="45"/>
      <c r="K38" s="47"/>
      <c r="L38" s="47"/>
      <c r="M38" s="47"/>
      <c r="N38" s="47"/>
      <c r="O38" s="47"/>
      <c r="P38" s="47"/>
      <c r="Q38" s="47"/>
      <c r="R38" s="47"/>
      <c r="S38" s="47"/>
      <c r="T38" s="47"/>
      <c r="U38" s="47"/>
    </row>
    <row r="39" spans="1:21">
      <c r="A39" s="61"/>
      <c r="B39" s="61"/>
      <c r="C39" s="61"/>
      <c r="D39" s="61"/>
      <c r="E39" s="61"/>
      <c r="F39" s="61"/>
      <c r="G39" s="61"/>
      <c r="H39" s="61"/>
      <c r="I39" s="45"/>
      <c r="J39" s="45"/>
      <c r="K39" s="47"/>
      <c r="L39" s="47"/>
      <c r="M39" s="47"/>
      <c r="N39" s="47"/>
      <c r="O39" s="47"/>
      <c r="P39" s="47"/>
      <c r="Q39" s="47"/>
      <c r="R39" s="47"/>
      <c r="S39" s="47"/>
      <c r="T39" s="47"/>
      <c r="U39" s="47"/>
    </row>
    <row r="40" spans="1:21">
      <c r="A40" s="61"/>
      <c r="B40" s="61"/>
      <c r="C40" s="61"/>
      <c r="D40" s="61"/>
      <c r="E40" s="61"/>
      <c r="F40" s="61"/>
      <c r="G40" s="61"/>
      <c r="H40" s="61"/>
      <c r="I40" s="45"/>
      <c r="J40" s="45"/>
      <c r="K40" s="47"/>
      <c r="L40" s="47"/>
      <c r="M40" s="47"/>
      <c r="N40" s="47"/>
      <c r="O40" s="47"/>
      <c r="P40" s="47"/>
      <c r="Q40" s="47"/>
      <c r="R40" s="47"/>
      <c r="S40" s="47"/>
      <c r="T40" s="47"/>
      <c r="U40" s="47"/>
    </row>
    <row r="41" spans="1:21">
      <c r="A41" s="61"/>
      <c r="B41" s="61"/>
      <c r="C41" s="61"/>
      <c r="D41" s="61"/>
      <c r="E41" s="61"/>
      <c r="F41" s="61"/>
      <c r="G41" s="61"/>
      <c r="H41" s="61"/>
      <c r="I41" s="45"/>
      <c r="J41" s="45"/>
      <c r="K41" s="47"/>
      <c r="L41" s="47"/>
      <c r="M41" s="47"/>
      <c r="N41" s="47"/>
      <c r="O41" s="47"/>
      <c r="P41" s="47"/>
      <c r="Q41" s="47"/>
      <c r="R41" s="47"/>
      <c r="S41" s="47"/>
      <c r="T41" s="47"/>
      <c r="U41" s="47"/>
    </row>
    <row r="42" spans="1:21">
      <c r="A42" s="61"/>
      <c r="B42" s="61"/>
      <c r="C42" s="61"/>
      <c r="D42" s="61"/>
      <c r="E42" s="61"/>
      <c r="F42" s="61"/>
      <c r="G42" s="61"/>
      <c r="H42" s="61"/>
      <c r="I42" s="45"/>
      <c r="J42" s="45"/>
      <c r="K42" s="47"/>
      <c r="L42" s="47"/>
      <c r="M42" s="47"/>
      <c r="N42" s="47"/>
      <c r="O42" s="47"/>
      <c r="P42" s="47"/>
      <c r="Q42" s="47"/>
      <c r="R42" s="47"/>
      <c r="S42" s="47"/>
      <c r="T42" s="47"/>
      <c r="U42" s="47"/>
    </row>
    <row r="43" spans="1:21">
      <c r="A43" s="61"/>
      <c r="B43" s="61"/>
      <c r="C43" s="61"/>
      <c r="D43" s="61"/>
      <c r="E43" s="61"/>
      <c r="F43" s="61"/>
      <c r="G43" s="61"/>
      <c r="H43" s="61"/>
      <c r="I43" s="45"/>
      <c r="J43" s="45"/>
      <c r="K43" s="47"/>
      <c r="L43" s="47"/>
      <c r="M43" s="47"/>
      <c r="N43" s="47"/>
      <c r="O43" s="47"/>
      <c r="P43" s="47"/>
      <c r="Q43" s="47"/>
      <c r="R43" s="47"/>
      <c r="S43" s="47"/>
      <c r="T43" s="47"/>
      <c r="U43" s="47"/>
    </row>
    <row r="44" spans="1:21">
      <c r="A44" s="61"/>
      <c r="B44" s="61"/>
      <c r="C44" s="61"/>
      <c r="D44" s="61"/>
      <c r="E44" s="61"/>
      <c r="F44" s="61"/>
      <c r="G44" s="61"/>
      <c r="H44" s="61"/>
      <c r="I44" s="45"/>
      <c r="J44" s="45"/>
      <c r="K44" s="47"/>
      <c r="L44" s="47"/>
      <c r="M44" s="47"/>
      <c r="N44" s="47"/>
      <c r="O44" s="47"/>
      <c r="P44" s="47"/>
      <c r="Q44" s="47"/>
      <c r="R44" s="47"/>
      <c r="S44" s="47"/>
      <c r="T44" s="47"/>
      <c r="U44" s="47"/>
    </row>
    <row r="45" spans="1:21">
      <c r="A45" s="61"/>
      <c r="B45" s="61"/>
      <c r="C45" s="61"/>
      <c r="D45" s="61"/>
      <c r="E45" s="61"/>
      <c r="F45" s="61"/>
      <c r="G45" s="61"/>
      <c r="H45" s="61"/>
      <c r="I45" s="45"/>
      <c r="J45" s="45"/>
      <c r="K45" s="47"/>
      <c r="L45" s="47"/>
      <c r="M45" s="47"/>
      <c r="N45" s="47"/>
      <c r="O45" s="47"/>
      <c r="P45" s="47"/>
      <c r="Q45" s="47"/>
      <c r="R45" s="47"/>
      <c r="S45" s="47"/>
      <c r="T45" s="47"/>
      <c r="U45" s="47"/>
    </row>
    <row r="46" spans="1:21">
      <c r="A46" s="47"/>
      <c r="B46" s="47"/>
      <c r="C46" s="47"/>
      <c r="D46" s="47"/>
      <c r="E46" s="47"/>
      <c r="F46" s="47"/>
      <c r="G46" s="47"/>
      <c r="H46" s="47"/>
      <c r="I46" s="45"/>
      <c r="J46" s="45"/>
      <c r="K46" s="47"/>
      <c r="L46" s="47"/>
      <c r="M46" s="47"/>
      <c r="N46" s="47"/>
      <c r="O46" s="47"/>
      <c r="P46" s="47"/>
      <c r="Q46" s="47"/>
      <c r="R46" s="47"/>
      <c r="S46" s="47"/>
      <c r="T46" s="47"/>
      <c r="U46" s="47"/>
    </row>
    <row r="47" spans="1:21">
      <c r="A47" s="47"/>
      <c r="B47" s="47"/>
      <c r="C47" s="47"/>
      <c r="D47" s="47"/>
      <c r="E47" s="47"/>
      <c r="F47" s="47"/>
      <c r="G47" s="47"/>
      <c r="H47" s="47"/>
      <c r="I47" s="45"/>
      <c r="J47" s="45"/>
      <c r="K47" s="47"/>
      <c r="L47" s="47"/>
      <c r="M47" s="47"/>
      <c r="N47" s="47"/>
      <c r="O47" s="47"/>
      <c r="P47" s="47"/>
      <c r="Q47" s="47"/>
      <c r="R47" s="47"/>
      <c r="S47" s="47"/>
      <c r="T47" s="47"/>
      <c r="U47" s="47"/>
    </row>
    <row r="48" spans="1:21">
      <c r="A48" s="47"/>
      <c r="B48" s="47"/>
      <c r="C48" s="47"/>
      <c r="D48" s="47"/>
      <c r="E48" s="47"/>
      <c r="F48" s="47"/>
      <c r="G48" s="47"/>
      <c r="H48" s="47"/>
      <c r="I48" s="45"/>
      <c r="J48" s="45"/>
      <c r="K48" s="47"/>
      <c r="L48" s="47"/>
      <c r="M48" s="47"/>
      <c r="N48" s="47"/>
      <c r="O48" s="47"/>
      <c r="P48" s="47"/>
      <c r="Q48" s="47"/>
      <c r="R48" s="47"/>
      <c r="S48" s="47"/>
      <c r="T48" s="47"/>
      <c r="U48" s="47"/>
    </row>
    <row r="49" spans="1:21">
      <c r="A49" s="47"/>
      <c r="B49" s="47"/>
      <c r="C49" s="47"/>
      <c r="D49" s="47"/>
      <c r="E49" s="47"/>
      <c r="F49" s="47"/>
      <c r="G49" s="47"/>
      <c r="H49" s="47"/>
      <c r="I49" s="45"/>
      <c r="J49" s="45"/>
      <c r="K49" s="47"/>
      <c r="L49" s="47"/>
      <c r="M49" s="47"/>
      <c r="N49" s="47"/>
      <c r="O49" s="47"/>
      <c r="P49" s="47"/>
      <c r="Q49" s="47"/>
      <c r="R49" s="47"/>
      <c r="S49" s="47"/>
      <c r="T49" s="47"/>
      <c r="U49" s="47"/>
    </row>
    <row r="50" spans="1:21">
      <c r="A50" s="47"/>
      <c r="B50" s="47"/>
      <c r="C50" s="47"/>
      <c r="D50" s="47"/>
      <c r="E50" s="47"/>
      <c r="F50" s="47"/>
      <c r="G50" s="47"/>
      <c r="H50" s="47"/>
      <c r="I50" s="45"/>
      <c r="J50" s="45"/>
      <c r="K50" s="47"/>
      <c r="L50" s="47"/>
      <c r="M50" s="47"/>
      <c r="N50" s="47"/>
      <c r="O50" s="3"/>
      <c r="P50" s="47"/>
      <c r="Q50" s="47"/>
      <c r="R50" s="47"/>
      <c r="S50" s="47"/>
      <c r="T50" s="47"/>
      <c r="U50" s="47"/>
    </row>
    <row r="51" spans="1:21">
      <c r="A51" s="47"/>
      <c r="B51" s="47"/>
      <c r="C51" s="47"/>
      <c r="D51" s="47"/>
      <c r="E51" s="47"/>
      <c r="F51" s="47"/>
      <c r="G51" s="47"/>
      <c r="H51" s="47"/>
      <c r="I51" s="45"/>
      <c r="J51" s="45"/>
      <c r="K51" s="47"/>
      <c r="L51" s="47"/>
      <c r="M51" s="47"/>
      <c r="N51" s="47"/>
      <c r="O51" s="47"/>
      <c r="P51" s="47"/>
      <c r="Q51" s="47"/>
      <c r="R51" s="47"/>
      <c r="S51" s="47"/>
      <c r="T51" s="47"/>
      <c r="U51" s="47"/>
    </row>
    <row r="52" spans="1:21">
      <c r="A52" s="47"/>
      <c r="B52" s="47"/>
      <c r="C52" s="47"/>
      <c r="D52" s="47"/>
      <c r="E52" s="47"/>
      <c r="F52" s="47"/>
      <c r="G52" s="47"/>
      <c r="H52" s="47"/>
      <c r="I52" s="45"/>
      <c r="J52" s="45"/>
      <c r="K52" s="47"/>
      <c r="L52" s="47"/>
      <c r="M52" s="47"/>
      <c r="N52" s="47"/>
      <c r="O52" s="47"/>
      <c r="P52" s="47"/>
      <c r="Q52" s="47"/>
      <c r="R52" s="47"/>
      <c r="S52" s="47"/>
      <c r="T52" s="47"/>
      <c r="U52" s="47"/>
    </row>
    <row r="53" spans="1:21">
      <c r="A53" s="47"/>
      <c r="B53" s="47"/>
      <c r="C53" s="47"/>
      <c r="D53" s="47"/>
      <c r="E53" s="47"/>
      <c r="F53" s="47"/>
      <c r="G53" s="47"/>
      <c r="H53" s="47"/>
      <c r="I53" s="45"/>
      <c r="J53" s="45"/>
      <c r="K53" s="47"/>
      <c r="L53" s="47"/>
      <c r="M53" s="47"/>
      <c r="N53" s="47"/>
      <c r="O53" s="47"/>
      <c r="P53" s="47"/>
      <c r="Q53" s="47"/>
      <c r="R53" s="47"/>
      <c r="S53" s="47"/>
      <c r="T53" s="47"/>
      <c r="U53" s="47"/>
    </row>
    <row r="54" spans="1:21">
      <c r="A54" s="47"/>
      <c r="B54" s="47"/>
      <c r="C54" s="47"/>
      <c r="D54" s="47"/>
      <c r="E54" s="47"/>
      <c r="F54" s="47"/>
      <c r="G54" s="47"/>
      <c r="H54" s="47"/>
      <c r="I54" s="45"/>
      <c r="J54" s="45"/>
      <c r="K54" s="47"/>
      <c r="L54" s="47"/>
      <c r="M54" s="47"/>
      <c r="N54" s="47"/>
      <c r="O54" s="47"/>
      <c r="P54" s="47"/>
      <c r="Q54" s="47"/>
      <c r="R54" s="47"/>
      <c r="S54" s="47"/>
      <c r="T54" s="47"/>
      <c r="U54" s="47"/>
    </row>
    <row r="55" spans="1:21">
      <c r="A55" s="47"/>
      <c r="B55" s="47"/>
      <c r="C55" s="47"/>
      <c r="D55" s="47"/>
      <c r="E55" s="47"/>
      <c r="F55" s="47"/>
      <c r="G55" s="47"/>
      <c r="H55" s="47"/>
      <c r="I55" s="45"/>
      <c r="J55" s="45"/>
      <c r="K55" s="47"/>
      <c r="L55" s="47"/>
      <c r="M55" s="47"/>
      <c r="N55" s="47"/>
      <c r="O55" s="47"/>
      <c r="P55" s="47"/>
      <c r="Q55" s="47"/>
      <c r="R55" s="47"/>
      <c r="S55" s="47"/>
      <c r="T55" s="47"/>
      <c r="U55" s="47"/>
    </row>
    <row r="56" spans="1:21">
      <c r="A56" s="47"/>
      <c r="B56" s="47"/>
      <c r="C56" s="47"/>
      <c r="D56" s="47"/>
      <c r="E56" s="47"/>
      <c r="F56" s="47"/>
      <c r="G56" s="47"/>
      <c r="H56" s="47"/>
      <c r="I56" s="45"/>
      <c r="J56" s="45"/>
      <c r="K56" s="47"/>
      <c r="L56" s="47"/>
      <c r="M56" s="47"/>
      <c r="N56" s="47"/>
      <c r="O56" s="47"/>
      <c r="P56" s="47"/>
      <c r="Q56" s="47"/>
      <c r="R56" s="47"/>
      <c r="S56" s="47"/>
      <c r="T56" s="47"/>
      <c r="U56" s="47"/>
    </row>
    <row r="57" spans="1:21">
      <c r="A57" s="47"/>
      <c r="B57" s="47"/>
      <c r="C57" s="47"/>
      <c r="D57" s="47"/>
      <c r="E57" s="47"/>
      <c r="F57" s="47"/>
      <c r="G57" s="47"/>
      <c r="H57" s="47"/>
      <c r="I57" s="45"/>
      <c r="J57" s="45"/>
      <c r="K57" s="47"/>
      <c r="L57" s="47"/>
      <c r="M57" s="47"/>
      <c r="N57" s="47"/>
      <c r="O57" s="47"/>
      <c r="P57" s="47"/>
      <c r="Q57" s="47"/>
      <c r="R57" s="47"/>
      <c r="S57" s="47"/>
      <c r="T57" s="47"/>
      <c r="U57" s="47"/>
    </row>
    <row r="58" spans="1:21">
      <c r="A58" s="47"/>
      <c r="B58" s="47"/>
      <c r="C58" s="47"/>
      <c r="D58" s="47"/>
      <c r="E58" s="47"/>
      <c r="F58" s="47"/>
      <c r="G58" s="47"/>
      <c r="H58" s="47"/>
      <c r="I58" s="45"/>
      <c r="J58" s="45"/>
      <c r="K58" s="47"/>
      <c r="L58" s="47"/>
      <c r="M58" s="47"/>
      <c r="N58" s="47"/>
      <c r="O58" s="47"/>
      <c r="P58" s="47"/>
      <c r="Q58" s="47"/>
      <c r="R58" s="47"/>
      <c r="S58" s="47"/>
      <c r="T58" s="47"/>
      <c r="U58" s="47"/>
    </row>
    <row r="59" spans="1:21">
      <c r="A59" s="47"/>
      <c r="B59" s="47"/>
      <c r="C59" s="47"/>
      <c r="D59" s="47"/>
      <c r="E59" s="47"/>
      <c r="F59" s="47"/>
      <c r="G59" s="47"/>
      <c r="H59" s="47"/>
      <c r="I59" s="45"/>
      <c r="J59" s="45"/>
      <c r="K59" s="47"/>
      <c r="L59" s="47"/>
      <c r="M59" s="47"/>
      <c r="N59" s="47"/>
      <c r="O59" s="3"/>
      <c r="P59" s="47"/>
      <c r="Q59" s="47"/>
      <c r="R59" s="47"/>
      <c r="S59" s="47"/>
      <c r="T59" s="47"/>
      <c r="U59" s="47"/>
    </row>
    <row r="60" spans="1:21">
      <c r="A60" s="47"/>
      <c r="B60" s="47"/>
      <c r="C60" s="47"/>
      <c r="D60" s="47"/>
      <c r="E60" s="47"/>
      <c r="F60" s="47"/>
      <c r="G60" s="47"/>
      <c r="H60" s="47"/>
      <c r="I60" s="45"/>
      <c r="J60" s="45"/>
      <c r="K60" s="47"/>
      <c r="L60" s="47"/>
      <c r="M60" s="47"/>
      <c r="N60" s="47"/>
      <c r="O60" s="3"/>
      <c r="P60" s="47"/>
      <c r="Q60" s="47"/>
      <c r="R60" s="47"/>
      <c r="S60" s="47"/>
      <c r="T60" s="47"/>
      <c r="U60" s="47"/>
    </row>
    <row r="61" spans="1:21">
      <c r="A61" s="47"/>
      <c r="B61" s="47"/>
      <c r="C61" s="47"/>
      <c r="D61" s="47"/>
      <c r="E61" s="47"/>
      <c r="F61" s="47"/>
      <c r="G61" s="47"/>
      <c r="H61" s="47"/>
      <c r="I61" s="45"/>
      <c r="J61" s="45"/>
      <c r="K61" s="47"/>
      <c r="L61" s="47"/>
      <c r="M61" s="47"/>
      <c r="N61" s="47"/>
      <c r="O61" s="47"/>
      <c r="P61" s="47"/>
      <c r="Q61" s="47"/>
      <c r="R61" s="47"/>
      <c r="S61" s="47"/>
      <c r="T61" s="47"/>
      <c r="U61" s="47"/>
    </row>
    <row r="62" spans="1:21">
      <c r="A62" s="47"/>
      <c r="B62" s="47"/>
      <c r="C62" s="47"/>
      <c r="D62" s="47"/>
      <c r="E62" s="47"/>
      <c r="F62" s="47"/>
      <c r="G62" s="47"/>
      <c r="H62" s="47"/>
      <c r="I62" s="45"/>
      <c r="J62" s="45"/>
      <c r="K62" s="47"/>
      <c r="L62" s="47"/>
      <c r="M62" s="47"/>
      <c r="N62" s="47"/>
      <c r="O62" s="47"/>
      <c r="P62" s="47"/>
      <c r="Q62" s="47"/>
      <c r="R62" s="47"/>
      <c r="S62" s="47"/>
      <c r="T62" s="47"/>
      <c r="U62" s="47"/>
    </row>
    <row r="63" spans="1:21">
      <c r="A63" s="47"/>
      <c r="B63" s="47"/>
      <c r="C63" s="47"/>
      <c r="D63" s="47"/>
      <c r="E63" s="47"/>
      <c r="F63" s="47"/>
      <c r="G63" s="47"/>
      <c r="H63" s="47"/>
      <c r="I63" s="45"/>
      <c r="J63" s="45"/>
      <c r="K63" s="47"/>
      <c r="L63" s="47"/>
      <c r="M63" s="47"/>
      <c r="N63" s="47"/>
      <c r="O63" s="47"/>
      <c r="P63" s="47"/>
      <c r="Q63" s="47"/>
      <c r="R63" s="47"/>
      <c r="S63" s="47"/>
      <c r="T63" s="47"/>
      <c r="U63" s="47"/>
    </row>
    <row r="64" spans="1:21">
      <c r="A64" s="47"/>
      <c r="B64" s="47"/>
      <c r="C64" s="47"/>
      <c r="D64" s="47"/>
      <c r="E64" s="47"/>
      <c r="F64" s="47"/>
      <c r="G64" s="47"/>
      <c r="H64" s="47"/>
      <c r="I64" s="45"/>
      <c r="J64" s="45"/>
      <c r="K64" s="47"/>
      <c r="L64" s="47"/>
      <c r="M64" s="47"/>
      <c r="N64" s="47"/>
      <c r="O64" s="47"/>
      <c r="P64" s="47"/>
      <c r="Q64" s="47"/>
      <c r="R64" s="47"/>
      <c r="S64" s="47"/>
      <c r="T64" s="47"/>
      <c r="U64" s="47"/>
    </row>
    <row r="65" spans="1:21">
      <c r="A65" s="47"/>
      <c r="B65" s="47"/>
      <c r="C65" s="47"/>
      <c r="D65" s="47"/>
      <c r="E65" s="47"/>
      <c r="F65" s="47"/>
      <c r="G65" s="47"/>
      <c r="H65" s="47"/>
      <c r="I65" s="45"/>
      <c r="J65" s="45"/>
      <c r="K65" s="47"/>
      <c r="L65" s="47"/>
      <c r="M65" s="47"/>
      <c r="N65" s="47"/>
      <c r="O65" s="47"/>
      <c r="P65" s="47"/>
      <c r="Q65" s="47"/>
      <c r="R65" s="47"/>
      <c r="S65" s="47"/>
      <c r="T65" s="47"/>
      <c r="U65" s="47"/>
    </row>
    <row r="66" spans="1:21">
      <c r="A66" s="47"/>
      <c r="B66" s="47"/>
      <c r="C66" s="47"/>
      <c r="D66" s="47"/>
      <c r="E66" s="47"/>
      <c r="F66" s="47"/>
      <c r="G66" s="47"/>
      <c r="H66" s="47"/>
      <c r="I66" s="45"/>
      <c r="J66" s="45"/>
      <c r="K66" s="47"/>
      <c r="L66" s="47"/>
      <c r="M66" s="47"/>
      <c r="N66" s="47"/>
      <c r="O66" s="47"/>
      <c r="P66" s="47"/>
      <c r="Q66" s="47"/>
      <c r="R66" s="47"/>
      <c r="S66" s="47"/>
      <c r="T66" s="47"/>
      <c r="U66" s="47"/>
    </row>
    <row r="67" spans="1:21">
      <c r="A67" s="47"/>
      <c r="B67" s="47"/>
      <c r="C67" s="47"/>
      <c r="D67" s="47"/>
      <c r="E67" s="47"/>
      <c r="F67" s="47"/>
      <c r="G67" s="47"/>
      <c r="H67" s="47"/>
      <c r="I67" s="45"/>
      <c r="J67" s="45"/>
      <c r="K67" s="47"/>
      <c r="L67" s="47"/>
      <c r="M67" s="47"/>
      <c r="N67" s="47"/>
      <c r="O67" s="47"/>
      <c r="P67" s="47"/>
      <c r="Q67" s="47"/>
      <c r="R67" s="47"/>
      <c r="S67" s="47"/>
      <c r="T67" s="47"/>
      <c r="U67" s="47"/>
    </row>
    <row r="68" spans="1:21">
      <c r="A68" s="47"/>
      <c r="B68" s="47"/>
      <c r="C68" s="47"/>
      <c r="D68" s="47"/>
      <c r="E68" s="47"/>
      <c r="F68" s="47"/>
      <c r="G68" s="47"/>
      <c r="H68" s="47"/>
      <c r="I68" s="45"/>
      <c r="J68" s="45"/>
      <c r="K68" s="47"/>
      <c r="L68" s="47"/>
      <c r="M68" s="47"/>
      <c r="N68" s="47"/>
      <c r="O68" s="89"/>
      <c r="P68" s="47"/>
      <c r="Q68" s="47"/>
      <c r="R68" s="47"/>
      <c r="S68" s="47"/>
      <c r="T68" s="47"/>
      <c r="U68" s="47"/>
    </row>
    <row r="69" spans="1:21">
      <c r="A69" s="47"/>
      <c r="B69" s="47"/>
      <c r="C69" s="47"/>
      <c r="D69" s="47"/>
      <c r="E69" s="47"/>
      <c r="F69" s="47"/>
      <c r="G69" s="47"/>
      <c r="H69" s="47"/>
      <c r="I69" s="45"/>
      <c r="J69" s="45"/>
      <c r="K69" s="47"/>
      <c r="L69" s="47"/>
      <c r="M69" s="47"/>
      <c r="N69" s="47"/>
      <c r="O69" s="89"/>
      <c r="P69" s="47"/>
      <c r="Q69" s="47"/>
      <c r="R69" s="47"/>
      <c r="S69" s="47"/>
      <c r="T69" s="47"/>
      <c r="U69" s="47"/>
    </row>
    <row r="70" spans="1:21">
      <c r="A70" s="47"/>
      <c r="B70" s="47"/>
      <c r="C70" s="47"/>
      <c r="D70" s="47"/>
      <c r="E70" s="47"/>
      <c r="F70" s="47"/>
      <c r="G70" s="47"/>
      <c r="H70" s="47"/>
      <c r="I70" s="45"/>
      <c r="J70" s="45"/>
      <c r="K70" s="47"/>
      <c r="L70" s="47"/>
      <c r="M70" s="47"/>
      <c r="N70" s="47"/>
      <c r="O70" s="47"/>
      <c r="P70" s="47"/>
      <c r="Q70" s="47"/>
      <c r="R70" s="47"/>
      <c r="S70" s="47"/>
      <c r="T70" s="47"/>
      <c r="U70" s="47"/>
    </row>
    <row r="71" spans="1:21">
      <c r="A71" s="47"/>
      <c r="B71" s="47"/>
      <c r="C71" s="47"/>
      <c r="D71" s="47"/>
      <c r="E71" s="47"/>
      <c r="F71" s="47"/>
      <c r="G71" s="47"/>
      <c r="H71" s="47"/>
      <c r="I71" s="45"/>
      <c r="J71" s="45"/>
      <c r="K71" s="47"/>
      <c r="L71" s="47"/>
      <c r="M71" s="47"/>
      <c r="N71" s="47"/>
      <c r="O71" s="47"/>
      <c r="P71" s="47"/>
      <c r="Q71" s="47"/>
      <c r="R71" s="47"/>
      <c r="S71" s="47"/>
      <c r="T71" s="47"/>
      <c r="U71" s="47"/>
    </row>
    <row r="72" spans="1:21">
      <c r="A72" s="47"/>
      <c r="B72" s="47"/>
      <c r="C72" s="47"/>
      <c r="D72" s="47"/>
      <c r="E72" s="47"/>
      <c r="F72" s="47"/>
      <c r="G72" s="47"/>
      <c r="H72" s="47"/>
      <c r="I72" s="45"/>
      <c r="J72" s="45"/>
      <c r="K72" s="47"/>
      <c r="L72" s="47"/>
      <c r="M72" s="47"/>
      <c r="N72" s="47"/>
      <c r="O72" s="47"/>
      <c r="P72" s="47"/>
      <c r="Q72" s="47"/>
      <c r="R72" s="47"/>
      <c r="S72" s="47"/>
      <c r="T72" s="47"/>
      <c r="U72" s="47"/>
    </row>
    <row r="73" spans="1:21">
      <c r="A73" s="47"/>
      <c r="B73" s="47"/>
      <c r="C73" s="47"/>
      <c r="D73" s="47"/>
      <c r="E73" s="47"/>
      <c r="F73" s="47"/>
      <c r="G73" s="47"/>
      <c r="H73" s="47"/>
      <c r="I73" s="45"/>
      <c r="J73" s="45"/>
      <c r="K73" s="47"/>
      <c r="L73" s="47"/>
      <c r="M73" s="47"/>
      <c r="N73" s="47"/>
      <c r="O73" s="47"/>
      <c r="P73" s="47"/>
      <c r="Q73" s="47"/>
      <c r="R73" s="47"/>
      <c r="S73" s="47"/>
      <c r="T73" s="47"/>
      <c r="U73" s="47"/>
    </row>
    <row r="74" spans="1:21">
      <c r="A74" s="47"/>
      <c r="B74" s="47"/>
      <c r="C74" s="47"/>
      <c r="D74" s="47"/>
      <c r="E74" s="47"/>
      <c r="F74" s="47"/>
      <c r="G74" s="47"/>
      <c r="H74" s="47"/>
      <c r="I74" s="45"/>
      <c r="J74" s="45"/>
      <c r="K74" s="47"/>
      <c r="L74" s="47"/>
      <c r="M74" s="47"/>
      <c r="N74" s="47"/>
      <c r="O74" s="47"/>
      <c r="P74" s="47"/>
      <c r="Q74" s="47"/>
      <c r="R74" s="47"/>
      <c r="S74" s="47"/>
      <c r="T74" s="47"/>
      <c r="U74" s="47"/>
    </row>
    <row r="75" spans="1:21">
      <c r="A75" s="47"/>
      <c r="B75" s="47"/>
      <c r="C75" s="47"/>
      <c r="D75" s="47"/>
      <c r="E75" s="47"/>
      <c r="F75" s="47"/>
      <c r="G75" s="47"/>
      <c r="H75" s="47"/>
      <c r="I75" s="45"/>
      <c r="J75" s="45"/>
      <c r="K75" s="47"/>
      <c r="L75" s="47"/>
      <c r="M75" s="47"/>
      <c r="N75" s="47"/>
      <c r="O75" s="47"/>
      <c r="P75" s="47"/>
      <c r="Q75" s="47"/>
      <c r="R75" s="47"/>
      <c r="S75" s="47"/>
      <c r="T75" s="47"/>
      <c r="U75" s="47"/>
    </row>
    <row r="76" spans="1:21">
      <c r="A76" s="47"/>
      <c r="B76" s="47"/>
      <c r="C76" s="47"/>
      <c r="D76" s="47"/>
      <c r="E76" s="47"/>
      <c r="F76" s="47"/>
      <c r="G76" s="47"/>
      <c r="H76" s="47"/>
      <c r="I76" s="45"/>
      <c r="J76" s="45"/>
      <c r="K76" s="47"/>
      <c r="L76" s="47"/>
      <c r="M76" s="47"/>
      <c r="N76" s="47"/>
      <c r="O76" s="3"/>
      <c r="P76" s="47"/>
      <c r="Q76" s="47"/>
      <c r="R76" s="47"/>
      <c r="S76" s="47"/>
      <c r="T76" s="47"/>
      <c r="U76" s="47"/>
    </row>
    <row r="77" spans="1:21">
      <c r="A77" s="47"/>
      <c r="B77" s="47"/>
      <c r="C77" s="47"/>
      <c r="D77" s="47"/>
      <c r="E77" s="47"/>
      <c r="F77" s="47"/>
      <c r="G77" s="47"/>
      <c r="H77" s="47"/>
      <c r="I77" s="45"/>
      <c r="J77" s="45"/>
      <c r="K77" s="47"/>
      <c r="L77" s="47"/>
      <c r="M77" s="47"/>
      <c r="N77" s="47"/>
      <c r="O77" s="3"/>
      <c r="P77" s="47"/>
      <c r="Q77" s="47"/>
      <c r="R77" s="47"/>
      <c r="S77" s="47"/>
      <c r="T77" s="47"/>
      <c r="U77" s="47"/>
    </row>
    <row r="78" spans="1:21">
      <c r="A78" s="47"/>
      <c r="B78" s="47"/>
      <c r="C78" s="47"/>
      <c r="D78" s="47"/>
      <c r="E78" s="47"/>
      <c r="F78" s="47"/>
      <c r="G78" s="47"/>
      <c r="H78" s="47"/>
      <c r="I78" s="45"/>
      <c r="J78" s="45"/>
      <c r="K78" s="47"/>
      <c r="L78" s="47"/>
      <c r="M78" s="47"/>
      <c r="N78" s="47"/>
      <c r="O78" s="3"/>
      <c r="P78" s="47"/>
      <c r="Q78" s="47"/>
      <c r="R78" s="47"/>
      <c r="S78" s="47"/>
      <c r="T78" s="47"/>
      <c r="U78" s="47"/>
    </row>
    <row r="79" spans="1:21">
      <c r="A79" s="47"/>
      <c r="B79" s="47"/>
      <c r="C79" s="47"/>
      <c r="D79" s="47"/>
      <c r="E79" s="47"/>
      <c r="F79" s="47"/>
      <c r="G79" s="47"/>
      <c r="H79" s="47"/>
      <c r="I79" s="45"/>
      <c r="J79" s="45"/>
      <c r="K79" s="47"/>
      <c r="L79" s="47"/>
      <c r="M79" s="47"/>
      <c r="N79" s="47"/>
      <c r="O79" s="3"/>
      <c r="P79" s="47"/>
      <c r="Q79" s="47"/>
      <c r="R79" s="47"/>
      <c r="S79" s="47"/>
      <c r="T79" s="47"/>
      <c r="U79" s="47"/>
    </row>
    <row r="80" spans="1:21">
      <c r="A80" s="47"/>
      <c r="B80" s="47"/>
      <c r="C80" s="47"/>
      <c r="D80" s="47"/>
      <c r="E80" s="47"/>
      <c r="F80" s="47"/>
      <c r="G80" s="47"/>
      <c r="H80" s="47"/>
      <c r="I80" s="45"/>
      <c r="J80" s="45"/>
      <c r="K80" s="47"/>
      <c r="L80" s="47"/>
      <c r="M80" s="47"/>
      <c r="N80" s="47"/>
      <c r="O80" s="47"/>
      <c r="P80" s="47"/>
      <c r="Q80" s="47"/>
      <c r="R80" s="47"/>
      <c r="S80" s="47"/>
      <c r="T80" s="47"/>
      <c r="U80" s="47"/>
    </row>
    <row r="81" spans="1:21">
      <c r="A81" s="47"/>
      <c r="B81" s="47"/>
      <c r="C81" s="47"/>
      <c r="D81" s="47"/>
      <c r="E81" s="47"/>
      <c r="F81" s="47"/>
      <c r="G81" s="47"/>
      <c r="H81" s="47"/>
      <c r="I81" s="45"/>
      <c r="J81" s="45"/>
      <c r="K81" s="47"/>
      <c r="L81" s="47"/>
      <c r="M81" s="47"/>
      <c r="N81" s="47"/>
      <c r="O81" s="47"/>
      <c r="P81" s="47"/>
      <c r="Q81" s="47"/>
      <c r="R81" s="47"/>
      <c r="S81" s="47"/>
      <c r="T81" s="47"/>
      <c r="U81" s="47"/>
    </row>
    <row r="82" spans="1:21">
      <c r="A82" s="47"/>
      <c r="B82" s="47"/>
      <c r="C82" s="47"/>
      <c r="D82" s="47"/>
      <c r="E82" s="47"/>
      <c r="F82" s="47"/>
      <c r="G82" s="47"/>
      <c r="H82" s="47"/>
      <c r="I82" s="45"/>
      <c r="J82" s="45"/>
      <c r="K82" s="47"/>
      <c r="L82" s="47"/>
      <c r="M82" s="47"/>
      <c r="N82" s="47"/>
      <c r="O82" s="47"/>
      <c r="P82" s="47"/>
      <c r="Q82" s="47"/>
      <c r="R82" s="47"/>
      <c r="S82" s="47"/>
      <c r="T82" s="47"/>
      <c r="U82" s="47"/>
    </row>
    <row r="83" spans="1:21">
      <c r="A83" s="47"/>
      <c r="B83" s="47"/>
      <c r="C83" s="47"/>
      <c r="D83" s="47"/>
      <c r="E83" s="47"/>
      <c r="F83" s="47"/>
      <c r="G83" s="47"/>
      <c r="H83" s="47"/>
      <c r="I83" s="45"/>
      <c r="J83" s="45"/>
      <c r="K83" s="47"/>
      <c r="L83" s="47"/>
      <c r="M83" s="47"/>
      <c r="N83" s="47"/>
      <c r="O83" s="47"/>
      <c r="P83" s="47"/>
      <c r="Q83" s="47"/>
      <c r="R83" s="47"/>
      <c r="S83" s="47"/>
      <c r="T83" s="47"/>
      <c r="U83" s="47"/>
    </row>
    <row r="84" spans="1:21">
      <c r="A84" s="47"/>
      <c r="B84" s="47"/>
      <c r="C84" s="47"/>
      <c r="D84" s="47"/>
      <c r="E84" s="47"/>
      <c r="F84" s="47"/>
      <c r="G84" s="47"/>
      <c r="H84" s="47"/>
      <c r="I84" s="45"/>
      <c r="J84" s="45"/>
      <c r="K84" s="47"/>
      <c r="L84" s="47"/>
      <c r="M84" s="47"/>
      <c r="N84" s="47"/>
      <c r="O84" s="47"/>
      <c r="P84" s="47"/>
      <c r="Q84" s="47"/>
      <c r="R84" s="47"/>
      <c r="S84" s="47"/>
      <c r="T84" s="47"/>
      <c r="U84" s="47"/>
    </row>
    <row r="85" spans="1:21">
      <c r="A85" s="47"/>
      <c r="B85" s="47"/>
      <c r="C85" s="47"/>
      <c r="D85" s="47"/>
      <c r="E85" s="47"/>
      <c r="F85" s="47"/>
      <c r="G85" s="47"/>
      <c r="H85" s="47"/>
      <c r="I85" s="45"/>
      <c r="J85" s="45"/>
      <c r="K85" s="47"/>
      <c r="L85" s="47"/>
      <c r="M85" s="47"/>
      <c r="N85" s="47"/>
      <c r="O85" s="3"/>
      <c r="P85" s="47"/>
      <c r="Q85" s="47"/>
      <c r="R85" s="47"/>
      <c r="S85" s="47"/>
      <c r="T85" s="47"/>
      <c r="U85" s="47"/>
    </row>
    <row r="86" spans="1:21">
      <c r="A86" s="47"/>
      <c r="B86" s="47"/>
      <c r="C86" s="47"/>
      <c r="D86" s="47"/>
      <c r="E86" s="47"/>
      <c r="F86" s="47"/>
      <c r="G86" s="47"/>
      <c r="H86" s="47"/>
      <c r="I86" s="45"/>
      <c r="J86" s="45"/>
      <c r="K86" s="47"/>
      <c r="L86" s="47"/>
      <c r="M86" s="47"/>
      <c r="N86" s="47"/>
      <c r="O86" s="3"/>
      <c r="P86" s="47"/>
      <c r="Q86" s="47"/>
      <c r="R86" s="47"/>
      <c r="S86" s="47"/>
      <c r="T86" s="47"/>
      <c r="U86" s="47"/>
    </row>
    <row r="87" spans="1:21">
      <c r="A87" s="47"/>
      <c r="B87" s="47"/>
      <c r="C87" s="47"/>
      <c r="D87" s="47"/>
      <c r="E87" s="47"/>
      <c r="F87" s="47"/>
      <c r="G87" s="47"/>
      <c r="H87" s="47"/>
      <c r="I87" s="45"/>
      <c r="J87" s="45"/>
      <c r="K87" s="47"/>
      <c r="L87" s="47"/>
      <c r="M87" s="47"/>
      <c r="N87" s="47"/>
      <c r="O87" s="3"/>
      <c r="P87" s="47"/>
      <c r="Q87" s="47"/>
      <c r="R87" s="47"/>
      <c r="S87" s="47"/>
      <c r="T87" s="47"/>
      <c r="U87" s="47"/>
    </row>
    <row r="88" spans="1:21">
      <c r="A88" s="47"/>
      <c r="B88" s="47"/>
      <c r="C88" s="47"/>
      <c r="D88" s="47"/>
      <c r="E88" s="47"/>
      <c r="F88" s="47"/>
      <c r="G88" s="47"/>
      <c r="H88" s="47"/>
      <c r="I88" s="45"/>
      <c r="J88" s="45"/>
      <c r="K88" s="47"/>
      <c r="L88" s="47"/>
      <c r="M88" s="47"/>
      <c r="N88" s="47"/>
      <c r="O88" s="3"/>
      <c r="P88" s="47"/>
      <c r="Q88" s="47"/>
      <c r="R88" s="47"/>
      <c r="S88" s="47"/>
      <c r="T88" s="47"/>
      <c r="U88" s="47"/>
    </row>
    <row r="89" spans="1:21">
      <c r="A89" s="47"/>
      <c r="B89" s="47"/>
      <c r="C89" s="47"/>
      <c r="D89" s="47"/>
      <c r="E89" s="47"/>
      <c r="F89" s="47"/>
      <c r="G89" s="47"/>
      <c r="H89" s="47"/>
      <c r="I89" s="45"/>
      <c r="J89" s="45"/>
      <c r="K89" s="47"/>
      <c r="L89" s="47"/>
      <c r="M89" s="47"/>
      <c r="N89" s="47"/>
      <c r="O89" s="3"/>
      <c r="P89" s="47"/>
      <c r="Q89" s="47"/>
      <c r="R89" s="47"/>
      <c r="S89" s="47"/>
      <c r="T89" s="47"/>
      <c r="U89" s="47"/>
    </row>
    <row r="90" spans="1:21">
      <c r="A90" s="47"/>
      <c r="B90" s="47"/>
      <c r="C90" s="47"/>
      <c r="D90" s="47"/>
      <c r="E90" s="47"/>
      <c r="F90" s="47"/>
      <c r="G90" s="47"/>
      <c r="H90" s="47"/>
      <c r="I90" s="45"/>
      <c r="J90" s="45"/>
      <c r="K90" s="47"/>
      <c r="L90" s="47"/>
      <c r="M90" s="47"/>
      <c r="N90" s="47"/>
      <c r="O90" s="47"/>
      <c r="P90" s="47"/>
      <c r="Q90" s="47"/>
      <c r="R90" s="47"/>
      <c r="S90" s="47"/>
      <c r="T90" s="47"/>
      <c r="U90" s="47"/>
    </row>
    <row r="91" spans="1:21">
      <c r="A91" s="47"/>
      <c r="B91" s="47"/>
      <c r="C91" s="47"/>
      <c r="D91" s="47"/>
      <c r="E91" s="47"/>
      <c r="F91" s="47"/>
      <c r="G91" s="47"/>
      <c r="H91" s="47"/>
      <c r="I91" s="45"/>
      <c r="J91" s="45"/>
      <c r="K91" s="47"/>
      <c r="L91" s="47"/>
      <c r="M91" s="47"/>
      <c r="N91" s="47"/>
      <c r="O91" s="47"/>
      <c r="P91" s="47"/>
      <c r="Q91" s="47"/>
      <c r="R91" s="47"/>
      <c r="S91" s="47"/>
      <c r="T91" s="47"/>
      <c r="U91" s="47"/>
    </row>
    <row r="92" spans="1:21">
      <c r="A92" s="47"/>
      <c r="B92" s="47"/>
      <c r="C92" s="47"/>
      <c r="D92" s="47"/>
      <c r="E92" s="47"/>
      <c r="F92" s="47"/>
      <c r="G92" s="47"/>
      <c r="H92" s="47"/>
      <c r="I92" s="45"/>
      <c r="J92" s="45"/>
      <c r="K92" s="47"/>
      <c r="L92" s="47"/>
      <c r="M92" s="47"/>
      <c r="N92" s="47"/>
      <c r="O92" s="47"/>
      <c r="P92" s="47"/>
      <c r="Q92" s="47"/>
      <c r="R92" s="47"/>
      <c r="S92" s="47"/>
      <c r="T92" s="47"/>
      <c r="U92" s="47"/>
    </row>
    <row r="93" spans="1:21">
      <c r="A93" s="47"/>
      <c r="B93" s="47"/>
      <c r="C93" s="47"/>
      <c r="D93" s="47"/>
      <c r="E93" s="47"/>
      <c r="F93" s="47"/>
      <c r="G93" s="47"/>
      <c r="H93" s="47"/>
      <c r="I93" s="45"/>
      <c r="J93" s="45"/>
      <c r="K93" s="47"/>
      <c r="L93" s="47"/>
      <c r="M93" s="47"/>
      <c r="N93" s="47"/>
      <c r="O93" s="47"/>
      <c r="P93" s="47"/>
      <c r="Q93" s="47"/>
      <c r="R93" s="47"/>
      <c r="S93" s="47"/>
      <c r="T93" s="47"/>
      <c r="U93" s="47"/>
    </row>
    <row r="94" spans="1:21">
      <c r="A94" s="47"/>
      <c r="B94" s="47"/>
      <c r="C94" s="47"/>
      <c r="D94" s="47"/>
      <c r="E94" s="47"/>
      <c r="F94" s="47"/>
      <c r="G94" s="47"/>
      <c r="H94" s="47"/>
      <c r="I94" s="45"/>
      <c r="J94" s="45"/>
      <c r="K94" s="47"/>
      <c r="L94" s="47"/>
      <c r="M94" s="47"/>
      <c r="N94" s="47"/>
      <c r="O94" s="3"/>
      <c r="P94" s="47"/>
      <c r="Q94" s="47"/>
      <c r="R94" s="47"/>
      <c r="S94" s="47"/>
      <c r="T94" s="47"/>
      <c r="U94" s="47"/>
    </row>
    <row r="95" spans="1:21">
      <c r="A95" s="47"/>
      <c r="B95" s="47"/>
      <c r="C95" s="47"/>
      <c r="D95" s="47"/>
      <c r="E95" s="47"/>
      <c r="F95" s="47"/>
      <c r="G95" s="47"/>
      <c r="H95" s="47"/>
      <c r="I95" s="45"/>
      <c r="J95" s="45"/>
      <c r="K95" s="47"/>
      <c r="L95" s="47"/>
      <c r="M95" s="47"/>
      <c r="N95" s="47"/>
      <c r="O95" s="3"/>
      <c r="P95" s="47"/>
      <c r="Q95" s="47"/>
      <c r="R95" s="47"/>
      <c r="S95" s="47"/>
      <c r="T95" s="47"/>
      <c r="U95" s="47"/>
    </row>
    <row r="96" spans="1:21">
      <c r="A96" s="47"/>
      <c r="B96" s="47"/>
      <c r="C96" s="47"/>
      <c r="D96" s="47"/>
      <c r="E96" s="47"/>
      <c r="F96" s="47"/>
      <c r="G96" s="47"/>
      <c r="H96" s="47"/>
      <c r="I96" s="45"/>
      <c r="J96" s="45"/>
      <c r="K96" s="47"/>
      <c r="L96" s="47"/>
      <c r="M96" s="47"/>
      <c r="N96" s="47"/>
      <c r="O96" s="3"/>
      <c r="P96" s="47"/>
      <c r="Q96" s="47"/>
      <c r="R96" s="47"/>
      <c r="S96" s="47"/>
      <c r="T96" s="47"/>
      <c r="U96" s="47"/>
    </row>
    <row r="97" spans="1:21">
      <c r="A97" s="47"/>
      <c r="B97" s="47"/>
      <c r="C97" s="47"/>
      <c r="D97" s="47"/>
      <c r="E97" s="47"/>
      <c r="F97" s="47"/>
      <c r="G97" s="47"/>
      <c r="H97" s="47"/>
      <c r="I97" s="45"/>
      <c r="J97" s="45"/>
      <c r="K97" s="47"/>
      <c r="L97" s="47"/>
      <c r="M97" s="47"/>
      <c r="N97" s="47"/>
      <c r="O97" s="3"/>
      <c r="P97" s="47"/>
      <c r="Q97" s="47"/>
      <c r="R97" s="47"/>
      <c r="S97" s="47"/>
      <c r="T97" s="47"/>
      <c r="U97" s="47"/>
    </row>
    <row r="98" spans="1:21">
      <c r="A98" s="47"/>
      <c r="B98" s="47"/>
      <c r="C98" s="47"/>
      <c r="D98" s="47"/>
      <c r="E98" s="47"/>
      <c r="F98" s="47"/>
      <c r="G98" s="47"/>
      <c r="H98" s="47"/>
      <c r="I98" s="45"/>
      <c r="J98" s="45"/>
      <c r="K98" s="47"/>
      <c r="L98" s="47"/>
      <c r="M98" s="47"/>
      <c r="N98" s="47"/>
      <c r="O98" s="3"/>
      <c r="P98" s="47"/>
      <c r="Q98" s="47"/>
      <c r="R98" s="47"/>
      <c r="S98" s="47"/>
      <c r="T98" s="47"/>
      <c r="U98" s="47"/>
    </row>
    <row r="99" spans="1:21">
      <c r="A99" s="47"/>
      <c r="B99" s="47"/>
      <c r="C99" s="47"/>
      <c r="D99" s="47"/>
      <c r="E99" s="47"/>
      <c r="F99" s="47"/>
      <c r="G99" s="47"/>
      <c r="H99" s="47"/>
      <c r="I99" s="45"/>
      <c r="J99" s="45"/>
      <c r="K99" s="47"/>
      <c r="L99" s="47"/>
      <c r="M99" s="47"/>
      <c r="N99" s="47"/>
      <c r="O99" s="47"/>
      <c r="P99" s="47"/>
      <c r="Q99" s="47"/>
      <c r="R99" s="47"/>
      <c r="S99" s="47"/>
      <c r="T99" s="47"/>
      <c r="U99" s="47"/>
    </row>
    <row r="100" spans="1:21">
      <c r="A100" s="47"/>
      <c r="B100" s="47"/>
      <c r="C100" s="47"/>
      <c r="D100" s="47"/>
      <c r="E100" s="47"/>
      <c r="F100" s="47"/>
      <c r="G100" s="47"/>
      <c r="H100" s="47"/>
      <c r="I100" s="45"/>
      <c r="J100" s="45"/>
      <c r="K100" s="47"/>
      <c r="L100" s="47"/>
      <c r="M100" s="47"/>
      <c r="N100" s="47"/>
      <c r="O100" s="47"/>
      <c r="P100" s="47"/>
      <c r="Q100" s="47"/>
      <c r="R100" s="47"/>
      <c r="S100" s="47"/>
      <c r="T100" s="47"/>
      <c r="U100" s="47"/>
    </row>
    <row r="101" spans="1:21">
      <c r="A101" s="47"/>
      <c r="B101" s="47"/>
      <c r="C101" s="47"/>
      <c r="D101" s="47"/>
      <c r="E101" s="47"/>
      <c r="F101" s="47"/>
      <c r="G101" s="47"/>
      <c r="H101" s="47"/>
      <c r="I101" s="45"/>
      <c r="J101" s="45"/>
      <c r="K101" s="47"/>
      <c r="L101" s="47"/>
      <c r="M101" s="47"/>
      <c r="N101" s="47"/>
      <c r="O101" s="47"/>
      <c r="P101" s="47"/>
      <c r="Q101" s="47"/>
      <c r="R101" s="47"/>
      <c r="S101" s="47"/>
      <c r="T101" s="47"/>
      <c r="U101" s="47"/>
    </row>
    <row r="102" spans="1:21">
      <c r="A102" s="47"/>
      <c r="B102" s="47"/>
      <c r="C102" s="47"/>
      <c r="D102" s="47"/>
      <c r="E102" s="47"/>
      <c r="F102" s="47"/>
      <c r="G102" s="47"/>
      <c r="H102" s="47"/>
      <c r="I102" s="45"/>
      <c r="J102" s="45"/>
      <c r="K102" s="47"/>
      <c r="L102" s="47"/>
      <c r="M102" s="47"/>
      <c r="N102" s="47"/>
      <c r="O102" s="3"/>
      <c r="P102" s="47"/>
      <c r="Q102" s="47"/>
      <c r="R102" s="47"/>
      <c r="S102" s="47"/>
      <c r="T102" s="47"/>
      <c r="U102" s="47"/>
    </row>
    <row r="103" spans="1:21">
      <c r="A103" s="47"/>
      <c r="B103" s="47"/>
      <c r="C103" s="47"/>
      <c r="D103" s="47"/>
      <c r="E103" s="47"/>
      <c r="F103" s="47"/>
      <c r="G103" s="47"/>
      <c r="H103" s="47"/>
      <c r="I103" s="45"/>
      <c r="J103" s="45"/>
      <c r="K103" s="47"/>
      <c r="L103" s="47"/>
      <c r="M103" s="47"/>
      <c r="N103" s="47"/>
      <c r="O103" s="3"/>
      <c r="P103" s="47"/>
      <c r="Q103" s="47"/>
      <c r="R103" s="47"/>
      <c r="S103" s="47"/>
      <c r="T103" s="47"/>
      <c r="U103" s="47"/>
    </row>
    <row r="104" spans="1:21">
      <c r="A104" s="47"/>
      <c r="B104" s="47"/>
      <c r="C104" s="47"/>
      <c r="D104" s="47"/>
      <c r="E104" s="47"/>
      <c r="F104" s="47"/>
      <c r="G104" s="47"/>
      <c r="H104" s="47"/>
      <c r="I104" s="45"/>
      <c r="J104" s="45"/>
      <c r="K104" s="47"/>
      <c r="L104" s="47"/>
      <c r="M104" s="47"/>
      <c r="N104" s="47"/>
      <c r="O104" s="3"/>
      <c r="P104" s="47"/>
      <c r="Q104" s="47"/>
      <c r="R104" s="47"/>
      <c r="S104" s="47"/>
      <c r="T104" s="47"/>
      <c r="U104" s="47"/>
    </row>
    <row r="105" spans="1:21">
      <c r="A105" s="47"/>
      <c r="B105" s="47"/>
      <c r="C105" s="47"/>
      <c r="D105" s="47"/>
      <c r="E105" s="47"/>
      <c r="F105" s="47"/>
      <c r="G105" s="47"/>
      <c r="H105" s="47"/>
      <c r="I105" s="45"/>
      <c r="J105" s="45"/>
      <c r="K105" s="47"/>
      <c r="L105" s="47"/>
      <c r="M105" s="47"/>
      <c r="N105" s="47"/>
      <c r="O105" s="3"/>
      <c r="P105" s="47"/>
      <c r="Q105" s="47"/>
      <c r="R105" s="47"/>
      <c r="S105" s="47"/>
      <c r="T105" s="47"/>
      <c r="U105" s="47"/>
    </row>
    <row r="106" spans="1:21">
      <c r="A106" s="47"/>
      <c r="B106" s="47"/>
      <c r="C106" s="47"/>
      <c r="D106" s="47"/>
      <c r="E106" s="47"/>
      <c r="F106" s="47"/>
      <c r="G106" s="47"/>
      <c r="H106" s="47"/>
      <c r="I106" s="45"/>
      <c r="J106" s="45"/>
      <c r="K106" s="47"/>
      <c r="L106" s="47"/>
      <c r="M106" s="47"/>
      <c r="N106" s="47"/>
      <c r="O106" s="3"/>
      <c r="P106" s="47"/>
      <c r="Q106" s="47"/>
      <c r="R106" s="47"/>
      <c r="S106" s="47"/>
      <c r="T106" s="47"/>
      <c r="U106" s="47"/>
    </row>
    <row r="107" spans="1:21">
      <c r="A107" s="47"/>
      <c r="B107" s="47"/>
      <c r="C107" s="47"/>
      <c r="D107" s="47"/>
      <c r="E107" s="47"/>
      <c r="F107" s="47"/>
      <c r="G107" s="47"/>
      <c r="H107" s="47"/>
      <c r="I107" s="45"/>
      <c r="J107" s="45"/>
      <c r="K107" s="47"/>
      <c r="L107" s="47"/>
      <c r="M107" s="47"/>
      <c r="N107" s="47"/>
      <c r="O107" s="3"/>
      <c r="P107" s="47"/>
      <c r="Q107" s="47"/>
      <c r="R107" s="47"/>
      <c r="S107" s="47"/>
      <c r="T107" s="47"/>
      <c r="U107" s="47"/>
    </row>
    <row r="108" spans="1:21">
      <c r="A108" s="47"/>
      <c r="B108" s="47"/>
      <c r="C108" s="47"/>
      <c r="D108" s="47"/>
      <c r="E108" s="47"/>
      <c r="F108" s="47"/>
      <c r="G108" s="47"/>
      <c r="H108" s="47"/>
      <c r="I108" s="45"/>
      <c r="J108" s="45"/>
      <c r="K108" s="47"/>
      <c r="L108" s="47"/>
      <c r="M108" s="47"/>
      <c r="N108" s="47"/>
      <c r="O108" s="3"/>
      <c r="P108" s="47"/>
      <c r="Q108" s="47"/>
      <c r="R108" s="47"/>
      <c r="S108" s="47"/>
      <c r="T108" s="47"/>
      <c r="U108" s="47"/>
    </row>
    <row r="109" spans="1:21">
      <c r="A109" s="47"/>
      <c r="B109" s="47"/>
      <c r="C109" s="47"/>
      <c r="D109" s="47"/>
      <c r="E109" s="47"/>
      <c r="F109" s="47"/>
      <c r="G109" s="47"/>
      <c r="H109" s="47"/>
      <c r="I109" s="45"/>
      <c r="J109" s="45"/>
      <c r="K109" s="47"/>
      <c r="L109" s="47"/>
      <c r="M109" s="47"/>
      <c r="N109" s="47"/>
      <c r="O109" s="47"/>
      <c r="P109" s="47"/>
      <c r="Q109" s="47"/>
      <c r="R109" s="47"/>
      <c r="S109" s="47"/>
      <c r="T109" s="47"/>
      <c r="U109" s="47"/>
    </row>
    <row r="110" spans="1:21">
      <c r="A110" s="47"/>
      <c r="B110" s="47"/>
      <c r="C110" s="47"/>
      <c r="D110" s="47"/>
      <c r="E110" s="47"/>
      <c r="F110" s="47"/>
      <c r="G110" s="47"/>
      <c r="H110" s="47"/>
      <c r="I110" s="45"/>
      <c r="J110" s="45"/>
      <c r="K110" s="47"/>
      <c r="L110" s="47"/>
      <c r="M110" s="47"/>
      <c r="N110" s="47"/>
      <c r="O110" s="47"/>
      <c r="P110" s="47"/>
      <c r="Q110" s="47"/>
      <c r="R110" s="47"/>
      <c r="S110" s="47"/>
      <c r="T110" s="47"/>
      <c r="U110" s="47"/>
    </row>
    <row r="111" spans="1:21">
      <c r="A111" s="47"/>
      <c r="B111" s="47"/>
      <c r="C111" s="47"/>
      <c r="D111" s="47"/>
      <c r="E111" s="47"/>
      <c r="F111" s="47"/>
      <c r="G111" s="47"/>
      <c r="H111" s="47"/>
      <c r="I111" s="45"/>
      <c r="J111" s="45"/>
      <c r="K111" s="47"/>
      <c r="L111" s="47"/>
      <c r="M111" s="47"/>
      <c r="N111" s="47"/>
      <c r="O111" s="3"/>
      <c r="P111" s="47"/>
      <c r="Q111" s="47"/>
      <c r="R111" s="47"/>
      <c r="S111" s="47"/>
      <c r="T111" s="47"/>
      <c r="U111" s="47"/>
    </row>
    <row r="112" spans="1:21">
      <c r="A112" s="47"/>
      <c r="B112" s="47"/>
      <c r="C112" s="47"/>
      <c r="D112" s="47"/>
      <c r="E112" s="47"/>
      <c r="F112" s="47"/>
      <c r="G112" s="47"/>
      <c r="H112" s="47"/>
      <c r="I112" s="45"/>
      <c r="J112" s="45"/>
      <c r="K112" s="47"/>
      <c r="L112" s="47"/>
      <c r="M112" s="47"/>
      <c r="N112" s="47"/>
      <c r="O112" s="3"/>
      <c r="P112" s="47"/>
      <c r="Q112" s="47"/>
      <c r="R112" s="47"/>
      <c r="S112" s="47"/>
      <c r="T112" s="47"/>
      <c r="U112" s="47"/>
    </row>
    <row r="113" spans="1:21">
      <c r="A113" s="47"/>
      <c r="B113" s="47"/>
      <c r="C113" s="47"/>
      <c r="D113" s="47"/>
      <c r="E113" s="47"/>
      <c r="F113" s="47"/>
      <c r="G113" s="47"/>
      <c r="H113" s="47"/>
      <c r="I113" s="45"/>
      <c r="J113" s="45"/>
      <c r="K113" s="47"/>
      <c r="L113" s="47"/>
      <c r="M113" s="47"/>
      <c r="N113" s="47"/>
      <c r="O113" s="3"/>
      <c r="P113" s="47"/>
      <c r="Q113" s="47"/>
      <c r="R113" s="47"/>
      <c r="S113" s="47"/>
      <c r="T113" s="47"/>
      <c r="U113" s="47"/>
    </row>
    <row r="114" spans="1:21">
      <c r="A114" s="47"/>
      <c r="B114" s="47"/>
      <c r="C114" s="47"/>
      <c r="D114" s="47"/>
      <c r="E114" s="47"/>
      <c r="F114" s="47"/>
      <c r="G114" s="47"/>
      <c r="H114" s="47"/>
      <c r="I114" s="45"/>
      <c r="J114" s="45"/>
      <c r="K114" s="47"/>
      <c r="L114" s="47"/>
      <c r="M114" s="47"/>
      <c r="N114" s="47"/>
      <c r="O114" s="3"/>
      <c r="P114" s="47"/>
      <c r="Q114" s="47"/>
      <c r="R114" s="47"/>
      <c r="S114" s="47"/>
      <c r="T114" s="47"/>
      <c r="U114" s="47"/>
    </row>
    <row r="115" spans="1:21">
      <c r="A115" s="47"/>
      <c r="B115" s="47"/>
      <c r="C115" s="47"/>
      <c r="D115" s="47"/>
      <c r="E115" s="47"/>
      <c r="F115" s="47"/>
      <c r="G115" s="47"/>
      <c r="H115" s="47"/>
      <c r="I115" s="45"/>
      <c r="J115" s="45"/>
      <c r="K115" s="47"/>
      <c r="L115" s="47"/>
      <c r="M115" s="47"/>
      <c r="N115" s="47"/>
      <c r="O115" s="3"/>
      <c r="P115" s="47"/>
      <c r="Q115" s="47"/>
      <c r="R115" s="47"/>
      <c r="S115" s="47"/>
      <c r="T115" s="47"/>
      <c r="U115" s="47"/>
    </row>
    <row r="116" spans="1:21">
      <c r="A116" s="47"/>
      <c r="B116" s="47"/>
      <c r="C116" s="47"/>
      <c r="D116" s="47"/>
      <c r="E116" s="47"/>
      <c r="F116" s="47"/>
      <c r="G116" s="47"/>
      <c r="H116" s="47"/>
      <c r="I116" s="45"/>
      <c r="J116" s="45"/>
      <c r="K116" s="47"/>
      <c r="L116" s="47"/>
      <c r="M116" s="47"/>
      <c r="N116" s="47"/>
      <c r="O116" s="3"/>
      <c r="P116" s="47"/>
      <c r="Q116" s="47"/>
      <c r="R116" s="47"/>
      <c r="S116" s="47"/>
      <c r="T116" s="47"/>
      <c r="U116" s="47"/>
    </row>
    <row r="117" spans="1:21">
      <c r="A117" s="47"/>
      <c r="B117" s="47"/>
      <c r="C117" s="47"/>
      <c r="D117" s="47"/>
      <c r="E117" s="47"/>
      <c r="F117" s="47"/>
      <c r="G117" s="47"/>
      <c r="H117" s="47"/>
      <c r="I117" s="45"/>
      <c r="J117" s="45"/>
      <c r="K117" s="47"/>
      <c r="L117" s="47"/>
      <c r="M117" s="47"/>
      <c r="N117" s="47"/>
      <c r="O117" s="3"/>
      <c r="P117" s="47"/>
      <c r="Q117" s="47"/>
      <c r="R117" s="47"/>
      <c r="S117" s="47"/>
      <c r="T117" s="47"/>
      <c r="U117" s="47"/>
    </row>
    <row r="118" spans="1:21">
      <c r="A118" s="47"/>
      <c r="B118" s="47"/>
      <c r="C118" s="47"/>
      <c r="D118" s="47"/>
      <c r="E118" s="47"/>
      <c r="F118" s="47"/>
      <c r="G118" s="47"/>
      <c r="H118" s="47"/>
      <c r="I118" s="45"/>
      <c r="J118" s="45"/>
      <c r="K118" s="47"/>
      <c r="L118" s="47"/>
      <c r="M118" s="47"/>
      <c r="N118" s="47"/>
      <c r="O118" s="3"/>
      <c r="P118" s="47"/>
      <c r="Q118" s="47"/>
      <c r="R118" s="47"/>
      <c r="S118" s="47"/>
      <c r="T118" s="47"/>
      <c r="U118" s="47"/>
    </row>
    <row r="119" spans="1:21">
      <c r="A119" s="47"/>
      <c r="B119" s="47"/>
      <c r="C119" s="47"/>
      <c r="D119" s="47"/>
      <c r="E119" s="47"/>
      <c r="F119" s="47"/>
      <c r="G119" s="47"/>
      <c r="H119" s="47"/>
      <c r="I119" s="45"/>
      <c r="J119" s="45"/>
      <c r="K119" s="47"/>
      <c r="L119" s="47"/>
      <c r="M119" s="47"/>
      <c r="N119" s="47"/>
      <c r="O119" s="47"/>
      <c r="P119" s="47"/>
      <c r="Q119" s="47"/>
      <c r="R119" s="47"/>
      <c r="S119" s="47"/>
      <c r="T119" s="47"/>
      <c r="U119" s="47"/>
    </row>
    <row r="120" spans="1:21">
      <c r="A120" s="47"/>
      <c r="B120" s="47"/>
      <c r="C120" s="47"/>
      <c r="D120" s="47"/>
      <c r="E120" s="47"/>
      <c r="F120" s="47"/>
      <c r="G120" s="47"/>
      <c r="H120" s="47"/>
      <c r="I120" s="45"/>
      <c r="J120" s="45"/>
      <c r="K120" s="47"/>
      <c r="L120" s="47"/>
      <c r="M120" s="47"/>
      <c r="N120" s="47"/>
      <c r="O120" s="3"/>
      <c r="P120" s="47"/>
      <c r="Q120" s="47"/>
      <c r="R120" s="47"/>
      <c r="S120" s="47"/>
      <c r="T120" s="47"/>
      <c r="U120" s="47"/>
    </row>
    <row r="121" spans="1:21">
      <c r="A121" s="47"/>
      <c r="B121" s="47"/>
      <c r="C121" s="47"/>
      <c r="D121" s="47"/>
      <c r="E121" s="47"/>
      <c r="F121" s="47"/>
      <c r="G121" s="47"/>
      <c r="H121" s="47"/>
      <c r="I121" s="45"/>
      <c r="J121" s="45"/>
      <c r="K121" s="47"/>
      <c r="L121" s="47"/>
      <c r="M121" s="47"/>
      <c r="N121" s="47"/>
      <c r="O121" s="3"/>
      <c r="P121" s="47"/>
      <c r="Q121" s="47"/>
      <c r="R121" s="47"/>
      <c r="S121" s="47"/>
      <c r="T121" s="47"/>
      <c r="U121" s="47"/>
    </row>
    <row r="122" spans="1:21">
      <c r="A122" s="47"/>
      <c r="B122" s="47"/>
      <c r="C122" s="47"/>
      <c r="D122" s="47"/>
      <c r="E122" s="47"/>
      <c r="F122" s="47"/>
      <c r="G122" s="47"/>
      <c r="H122" s="47"/>
      <c r="I122" s="45"/>
      <c r="J122" s="45"/>
      <c r="K122" s="47"/>
      <c r="L122" s="47"/>
      <c r="M122" s="47"/>
      <c r="N122" s="47"/>
      <c r="O122" s="3"/>
      <c r="P122" s="47"/>
      <c r="Q122" s="47"/>
      <c r="R122" s="47"/>
      <c r="S122" s="47"/>
      <c r="T122" s="47"/>
      <c r="U122" s="47"/>
    </row>
    <row r="123" spans="1:21">
      <c r="A123" s="47"/>
      <c r="B123" s="47"/>
      <c r="C123" s="47"/>
      <c r="D123" s="47"/>
      <c r="E123" s="47"/>
      <c r="F123" s="47"/>
      <c r="G123" s="47"/>
      <c r="H123" s="47"/>
      <c r="I123" s="45"/>
      <c r="J123" s="45"/>
      <c r="K123" s="47"/>
      <c r="L123" s="47"/>
      <c r="M123" s="47"/>
      <c r="N123" s="47"/>
      <c r="O123" s="3"/>
      <c r="P123" s="47"/>
      <c r="Q123" s="47"/>
      <c r="R123" s="47"/>
      <c r="S123" s="47"/>
      <c r="T123" s="47"/>
      <c r="U123" s="47"/>
    </row>
    <row r="124" spans="1:21">
      <c r="A124" s="47"/>
      <c r="B124" s="47"/>
      <c r="C124" s="47"/>
      <c r="D124" s="47"/>
      <c r="E124" s="47"/>
      <c r="F124" s="47"/>
      <c r="G124" s="47"/>
      <c r="H124" s="47"/>
      <c r="I124" s="45"/>
      <c r="J124" s="45"/>
      <c r="K124" s="47"/>
      <c r="L124" s="47"/>
      <c r="M124" s="47"/>
      <c r="N124" s="47"/>
      <c r="O124" s="3"/>
      <c r="P124" s="47"/>
      <c r="Q124" s="47"/>
      <c r="R124" s="47"/>
      <c r="S124" s="47"/>
      <c r="T124" s="47"/>
      <c r="U124" s="47"/>
    </row>
    <row r="125" spans="1:21">
      <c r="A125" s="47"/>
      <c r="B125" s="47"/>
      <c r="C125" s="47"/>
      <c r="D125" s="47"/>
      <c r="E125" s="47"/>
      <c r="F125" s="47"/>
      <c r="G125" s="47"/>
      <c r="H125" s="47"/>
      <c r="I125" s="45"/>
      <c r="J125" s="45"/>
      <c r="K125" s="47"/>
      <c r="L125" s="47"/>
      <c r="M125" s="47"/>
      <c r="N125" s="47"/>
      <c r="O125" s="3"/>
      <c r="P125" s="47"/>
      <c r="Q125" s="47"/>
      <c r="R125" s="47"/>
      <c r="S125" s="47"/>
      <c r="T125" s="47"/>
      <c r="U125" s="47"/>
    </row>
    <row r="126" spans="1:21">
      <c r="A126" s="47"/>
      <c r="B126" s="47"/>
      <c r="C126" s="47"/>
      <c r="D126" s="47"/>
      <c r="E126" s="47"/>
      <c r="F126" s="47"/>
      <c r="G126" s="47"/>
      <c r="H126" s="47"/>
      <c r="I126" s="45"/>
      <c r="J126" s="45"/>
      <c r="K126" s="47"/>
      <c r="L126" s="47"/>
      <c r="M126" s="47"/>
      <c r="N126" s="47"/>
      <c r="O126" s="3"/>
      <c r="P126" s="47"/>
      <c r="Q126" s="47"/>
      <c r="R126" s="47"/>
      <c r="S126" s="47"/>
      <c r="T126" s="47"/>
      <c r="U126" s="47"/>
    </row>
    <row r="127" spans="1:21">
      <c r="A127" s="47"/>
      <c r="B127" s="47"/>
      <c r="C127" s="47"/>
      <c r="D127" s="47"/>
      <c r="E127" s="47"/>
      <c r="F127" s="47"/>
      <c r="G127" s="47"/>
      <c r="H127" s="47"/>
      <c r="I127" s="45"/>
      <c r="J127" s="45"/>
      <c r="K127" s="47"/>
      <c r="L127" s="47"/>
      <c r="M127" s="47"/>
      <c r="N127" s="47"/>
      <c r="O127" s="3"/>
      <c r="P127" s="47"/>
      <c r="Q127" s="47"/>
      <c r="R127" s="47"/>
      <c r="S127" s="47"/>
      <c r="T127" s="47"/>
      <c r="U127" s="47"/>
    </row>
  </sheetData>
  <mergeCells count="1">
    <mergeCell ref="B1:H1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05"/>
  <sheetViews>
    <sheetView zoomScale="70" zoomScaleNormal="70" workbookViewId="0">
      <selection activeCell="C9" sqref="C9"/>
    </sheetView>
  </sheetViews>
  <sheetFormatPr defaultColWidth="9" defaultRowHeight="13.5"/>
  <cols>
    <col min="10" max="12" width="18.2083333333333" customWidth="1"/>
    <col min="13" max="13" width="8" customWidth="1"/>
    <col min="14" max="14" width="18.2083333333333" customWidth="1"/>
  </cols>
  <sheetData>
    <row r="1" spans="1:28">
      <c r="A1" s="191" t="s">
        <v>859</v>
      </c>
      <c r="B1" s="61" t="s">
        <v>860</v>
      </c>
      <c r="C1" s="61" t="s">
        <v>861</v>
      </c>
      <c r="D1" s="61" t="s">
        <v>862</v>
      </c>
      <c r="E1" s="61" t="s">
        <v>650</v>
      </c>
      <c r="F1" s="78" t="s">
        <v>933</v>
      </c>
      <c r="G1" s="78" t="s">
        <v>934</v>
      </c>
      <c r="H1" s="78" t="s">
        <v>935</v>
      </c>
      <c r="I1" s="78" t="s">
        <v>936</v>
      </c>
      <c r="J1" s="46" t="s">
        <v>937</v>
      </c>
      <c r="K1" s="78" t="s">
        <v>938</v>
      </c>
      <c r="L1" s="78" t="s">
        <v>939</v>
      </c>
      <c r="M1" s="45"/>
      <c r="N1" s="46" t="s">
        <v>940</v>
      </c>
      <c r="O1" s="47"/>
      <c r="P1" s="47"/>
      <c r="Q1" s="78" t="s">
        <v>941</v>
      </c>
      <c r="R1" s="47"/>
      <c r="S1" s="47"/>
      <c r="T1" s="47"/>
      <c r="U1" s="47"/>
      <c r="V1" s="47"/>
      <c r="W1" s="47"/>
      <c r="X1" s="47"/>
      <c r="Y1" s="47"/>
      <c r="Z1" s="47"/>
      <c r="AA1" s="47"/>
      <c r="AB1" s="47"/>
    </row>
    <row r="2" spans="1:28">
      <c r="A2" s="49">
        <v>1</v>
      </c>
      <c r="B2" s="72"/>
      <c r="C2" s="61" t="s">
        <v>660</v>
      </c>
      <c r="D2" s="61" t="s">
        <v>657</v>
      </c>
      <c r="E2" s="61" t="s">
        <v>886</v>
      </c>
      <c r="F2" s="182">
        <v>4</v>
      </c>
      <c r="G2" s="47"/>
      <c r="H2" s="78" t="s">
        <v>942</v>
      </c>
      <c r="I2" s="47"/>
      <c r="J2" s="46" t="s">
        <v>943</v>
      </c>
      <c r="K2" s="78" t="s">
        <v>944</v>
      </c>
      <c r="L2" s="47"/>
      <c r="M2" s="45"/>
      <c r="N2" s="46" t="s">
        <v>945</v>
      </c>
      <c r="P2" s="47"/>
      <c r="Q2" s="47"/>
      <c r="R2" s="47"/>
      <c r="S2" s="47"/>
      <c r="T2" s="47"/>
      <c r="U2" s="47"/>
      <c r="V2" s="47"/>
      <c r="W2" s="47"/>
      <c r="X2" s="47"/>
      <c r="Y2" s="47"/>
      <c r="Z2" s="47"/>
      <c r="AA2" s="47"/>
      <c r="AB2" s="47"/>
    </row>
    <row r="3" ht="24" spans="1:28">
      <c r="A3" s="46">
        <v>2</v>
      </c>
      <c r="B3" s="72"/>
      <c r="C3" s="61" t="s">
        <v>665</v>
      </c>
      <c r="D3" s="61" t="s">
        <v>657</v>
      </c>
      <c r="E3" s="183" t="s">
        <v>946</v>
      </c>
      <c r="F3" s="182">
        <v>2</v>
      </c>
      <c r="G3" s="78" t="s">
        <v>947</v>
      </c>
      <c r="H3" s="78" t="s">
        <v>948</v>
      </c>
      <c r="I3" s="78" t="s">
        <v>949</v>
      </c>
      <c r="J3" s="46" t="s">
        <v>950</v>
      </c>
      <c r="K3" s="46" t="s">
        <v>951</v>
      </c>
      <c r="L3" s="45"/>
      <c r="M3" s="46" t="s">
        <v>952</v>
      </c>
      <c r="N3" s="46" t="s">
        <v>953</v>
      </c>
      <c r="O3" s="47"/>
      <c r="P3" s="47"/>
      <c r="Q3" s="47"/>
      <c r="R3" s="47"/>
      <c r="S3" s="47"/>
      <c r="T3" s="47"/>
      <c r="U3" s="47"/>
      <c r="V3" s="47"/>
      <c r="W3" s="47"/>
      <c r="X3" s="47"/>
      <c r="Y3" s="47"/>
      <c r="Z3" s="47"/>
      <c r="AA3" s="47"/>
      <c r="AB3" s="47"/>
    </row>
    <row r="4" ht="24" spans="1:28">
      <c r="A4" s="46">
        <v>3</v>
      </c>
      <c r="B4" s="72"/>
      <c r="C4" s="61" t="s">
        <v>668</v>
      </c>
      <c r="D4" s="61" t="s">
        <v>657</v>
      </c>
      <c r="E4" s="114" t="s">
        <v>870</v>
      </c>
      <c r="F4" s="182">
        <v>1</v>
      </c>
      <c r="G4" s="47"/>
      <c r="H4" s="78" t="s">
        <v>948</v>
      </c>
      <c r="I4" s="47"/>
      <c r="J4" s="46" t="s">
        <v>954</v>
      </c>
      <c r="K4" s="46" t="s">
        <v>955</v>
      </c>
      <c r="L4" s="45"/>
      <c r="M4" s="46" t="s">
        <v>956</v>
      </c>
      <c r="N4" s="46" t="s">
        <v>957</v>
      </c>
      <c r="O4" s="47"/>
      <c r="P4" s="47"/>
      <c r="R4" s="47"/>
      <c r="S4" s="47"/>
      <c r="T4" s="47"/>
      <c r="U4" s="47"/>
      <c r="V4" s="47"/>
      <c r="W4" s="47"/>
      <c r="X4" s="47"/>
      <c r="Y4" s="47"/>
      <c r="Z4" s="47"/>
      <c r="AA4" s="47"/>
      <c r="AB4" s="47"/>
    </row>
    <row r="5" spans="1:28">
      <c r="A5" s="46">
        <v>4</v>
      </c>
      <c r="B5" s="72"/>
      <c r="C5" s="61" t="s">
        <v>674</v>
      </c>
      <c r="D5" s="11" t="s">
        <v>671</v>
      </c>
      <c r="E5" s="183" t="s">
        <v>946</v>
      </c>
      <c r="F5" s="182">
        <v>2</v>
      </c>
      <c r="G5" s="78" t="s">
        <v>947</v>
      </c>
      <c r="H5" s="78" t="s">
        <v>958</v>
      </c>
      <c r="I5" s="78" t="s">
        <v>959</v>
      </c>
      <c r="J5" s="46" t="s">
        <v>960</v>
      </c>
      <c r="K5" s="46" t="s">
        <v>961</v>
      </c>
      <c r="L5" s="45"/>
      <c r="M5" s="46" t="s">
        <v>952</v>
      </c>
      <c r="N5" s="46" t="s">
        <v>945</v>
      </c>
      <c r="R5" s="47"/>
      <c r="S5" s="47"/>
      <c r="T5" s="47"/>
      <c r="U5" s="47"/>
      <c r="V5" s="47"/>
      <c r="W5" s="47"/>
      <c r="X5" s="47"/>
      <c r="Y5" s="47"/>
      <c r="Z5" s="47"/>
      <c r="AA5" s="47"/>
      <c r="AB5" s="47"/>
    </row>
    <row r="6" spans="1:28">
      <c r="A6" s="46">
        <v>5</v>
      </c>
      <c r="C6" s="78" t="s">
        <v>683</v>
      </c>
      <c r="D6" s="11" t="s">
        <v>671</v>
      </c>
      <c r="E6" s="61" t="s">
        <v>886</v>
      </c>
      <c r="F6" s="182">
        <v>4</v>
      </c>
      <c r="G6" s="78" t="s">
        <v>962</v>
      </c>
      <c r="H6" s="78" t="s">
        <v>958</v>
      </c>
      <c r="I6" s="47"/>
      <c r="J6" s="46" t="s">
        <v>963</v>
      </c>
      <c r="K6" s="46" t="s">
        <v>964</v>
      </c>
      <c r="L6" s="47"/>
      <c r="M6" s="46" t="s">
        <v>952</v>
      </c>
      <c r="N6" s="46" t="s">
        <v>945</v>
      </c>
      <c r="R6" s="47"/>
      <c r="S6" s="47"/>
      <c r="T6" s="47"/>
      <c r="U6" s="47"/>
      <c r="V6" s="47"/>
      <c r="W6" s="47"/>
      <c r="X6" s="47"/>
      <c r="Y6" s="47"/>
      <c r="Z6" s="47"/>
      <c r="AA6" s="47"/>
      <c r="AB6" s="47"/>
    </row>
    <row r="7" ht="48" spans="1:28">
      <c r="A7" s="46">
        <v>6</v>
      </c>
      <c r="B7" s="72"/>
      <c r="C7" s="78" t="s">
        <v>688</v>
      </c>
      <c r="D7" s="11" t="s">
        <v>671</v>
      </c>
      <c r="E7" s="115" t="s">
        <v>916</v>
      </c>
      <c r="F7" s="182">
        <v>1</v>
      </c>
      <c r="G7" s="78" t="s">
        <v>965</v>
      </c>
      <c r="H7" s="78" t="s">
        <v>958</v>
      </c>
      <c r="I7" s="78" t="s">
        <v>959</v>
      </c>
      <c r="J7" s="46" t="s">
        <v>966</v>
      </c>
      <c r="K7" s="46" t="s">
        <v>967</v>
      </c>
      <c r="L7" s="46" t="s">
        <v>968</v>
      </c>
      <c r="M7" s="46" t="s">
        <v>952</v>
      </c>
      <c r="N7" s="46" t="s">
        <v>945</v>
      </c>
      <c r="S7" s="47"/>
      <c r="T7" s="47"/>
      <c r="U7" s="47"/>
      <c r="V7" s="47"/>
      <c r="W7" s="47"/>
      <c r="X7" s="47"/>
      <c r="Y7" s="47"/>
      <c r="Z7" s="47"/>
      <c r="AA7" s="47"/>
      <c r="AB7" s="47"/>
    </row>
    <row r="8" ht="48" spans="1:28">
      <c r="A8" s="46">
        <v>7</v>
      </c>
      <c r="B8" s="72"/>
      <c r="C8" s="61" t="s">
        <v>698</v>
      </c>
      <c r="D8" s="61" t="s">
        <v>692</v>
      </c>
      <c r="E8" s="114" t="s">
        <v>870</v>
      </c>
      <c r="F8" s="182">
        <v>1</v>
      </c>
      <c r="G8" s="47"/>
      <c r="H8" s="78" t="s">
        <v>942</v>
      </c>
      <c r="I8" s="47"/>
      <c r="J8" s="46" t="s">
        <v>969</v>
      </c>
      <c r="K8" s="46" t="s">
        <v>970</v>
      </c>
      <c r="L8" s="47"/>
      <c r="M8" s="46" t="s">
        <v>971</v>
      </c>
      <c r="N8" s="46" t="s">
        <v>972</v>
      </c>
      <c r="Q8" s="47"/>
      <c r="R8" s="47"/>
      <c r="S8" s="47"/>
      <c r="T8" s="47"/>
      <c r="U8" s="47"/>
      <c r="V8" s="47"/>
      <c r="W8" s="47"/>
      <c r="X8" s="47"/>
      <c r="Y8" s="47"/>
      <c r="Z8" s="47"/>
      <c r="AA8" s="47"/>
      <c r="AB8" s="47"/>
    </row>
    <row r="9" ht="24" spans="1:28">
      <c r="A9" s="46">
        <v>8</v>
      </c>
      <c r="B9" s="61"/>
      <c r="C9" s="61" t="s">
        <v>701</v>
      </c>
      <c r="D9" s="61" t="s">
        <v>692</v>
      </c>
      <c r="E9" s="183" t="s">
        <v>946</v>
      </c>
      <c r="F9" s="182">
        <v>2</v>
      </c>
      <c r="G9" s="47"/>
      <c r="H9" s="78" t="s">
        <v>942</v>
      </c>
      <c r="I9" s="111" t="s">
        <v>959</v>
      </c>
      <c r="J9" s="46" t="s">
        <v>973</v>
      </c>
      <c r="K9" s="46" t="s">
        <v>974</v>
      </c>
      <c r="L9" s="47"/>
      <c r="M9" s="46" t="s">
        <v>975</v>
      </c>
      <c r="N9" s="46" t="s">
        <v>945</v>
      </c>
      <c r="R9" s="47"/>
      <c r="S9" s="47"/>
      <c r="T9" s="47"/>
      <c r="U9" s="47"/>
      <c r="V9" s="47"/>
      <c r="W9" s="47"/>
      <c r="X9" s="47"/>
      <c r="Y9" s="47"/>
      <c r="Z9" s="47"/>
      <c r="AA9" s="47"/>
      <c r="AB9" s="47"/>
    </row>
    <row r="10" ht="36" spans="1:28">
      <c r="A10" s="46">
        <v>9</v>
      </c>
      <c r="B10" s="61"/>
      <c r="C10" s="61" t="s">
        <v>693</v>
      </c>
      <c r="D10" s="61" t="s">
        <v>692</v>
      </c>
      <c r="E10" s="115" t="s">
        <v>916</v>
      </c>
      <c r="F10" s="182">
        <v>1</v>
      </c>
      <c r="G10" s="47"/>
      <c r="H10" s="78" t="s">
        <v>976</v>
      </c>
      <c r="I10" s="78" t="s">
        <v>949</v>
      </c>
      <c r="J10" s="46" t="s">
        <v>977</v>
      </c>
      <c r="K10" s="46" t="s">
        <v>978</v>
      </c>
      <c r="L10" s="45"/>
      <c r="M10" s="46" t="s">
        <v>956</v>
      </c>
      <c r="N10" s="46" t="s">
        <v>979</v>
      </c>
      <c r="Q10" s="3"/>
      <c r="R10" s="47"/>
      <c r="S10" s="47"/>
      <c r="T10" s="47"/>
      <c r="U10" s="47"/>
      <c r="V10" s="47"/>
      <c r="W10" s="47"/>
      <c r="X10" s="47"/>
      <c r="Y10" s="47"/>
      <c r="Z10" s="47"/>
      <c r="AA10" s="47"/>
      <c r="AB10" s="47"/>
    </row>
    <row r="11" ht="24" spans="1:28">
      <c r="A11" s="46">
        <v>10</v>
      </c>
      <c r="B11" s="72"/>
      <c r="C11" s="61" t="s">
        <v>712</v>
      </c>
      <c r="D11" s="61" t="s">
        <v>703</v>
      </c>
      <c r="E11" s="183" t="s">
        <v>946</v>
      </c>
      <c r="F11" s="182">
        <v>2</v>
      </c>
      <c r="G11" s="47"/>
      <c r="H11" s="47"/>
      <c r="I11" s="111" t="s">
        <v>980</v>
      </c>
      <c r="J11" s="46" t="s">
        <v>981</v>
      </c>
      <c r="K11" s="46" t="s">
        <v>982</v>
      </c>
      <c r="L11" s="45"/>
      <c r="M11" s="46" t="s">
        <v>975</v>
      </c>
      <c r="N11" s="46" t="s">
        <v>945</v>
      </c>
      <c r="T11" s="47"/>
      <c r="U11" s="47"/>
      <c r="V11" s="47"/>
      <c r="W11" s="47"/>
      <c r="X11" s="47"/>
      <c r="Y11" s="47"/>
      <c r="Z11" s="47"/>
      <c r="AA11" s="47"/>
      <c r="AB11" s="47"/>
    </row>
    <row r="12" ht="24" spans="1:28">
      <c r="A12" s="46">
        <v>11</v>
      </c>
      <c r="B12" s="72"/>
      <c r="C12" s="11" t="s">
        <v>706</v>
      </c>
      <c r="D12" s="61" t="s">
        <v>703</v>
      </c>
      <c r="E12" s="183" t="s">
        <v>946</v>
      </c>
      <c r="F12" s="182">
        <v>4</v>
      </c>
      <c r="G12" s="78" t="s">
        <v>947</v>
      </c>
      <c r="H12" s="47"/>
      <c r="I12" s="47"/>
      <c r="J12" s="46" t="s">
        <v>983</v>
      </c>
      <c r="K12" s="46" t="s">
        <v>984</v>
      </c>
      <c r="L12" s="47"/>
      <c r="M12" s="46" t="s">
        <v>971</v>
      </c>
      <c r="N12" s="46" t="s">
        <v>985</v>
      </c>
      <c r="R12" s="47"/>
      <c r="S12" s="47"/>
      <c r="T12" s="47"/>
      <c r="U12" s="47"/>
      <c r="V12" s="47"/>
      <c r="W12" s="47"/>
      <c r="X12" s="47"/>
      <c r="Y12" s="47"/>
      <c r="Z12" s="47"/>
      <c r="AA12" s="47"/>
      <c r="AB12" s="47"/>
    </row>
    <row r="13" ht="24" spans="1:28">
      <c r="A13" s="46">
        <v>12</v>
      </c>
      <c r="B13" s="61"/>
      <c r="C13" s="184" t="s">
        <v>715</v>
      </c>
      <c r="D13" s="61" t="s">
        <v>703</v>
      </c>
      <c r="E13" s="114" t="s">
        <v>870</v>
      </c>
      <c r="F13" s="182">
        <v>1</v>
      </c>
      <c r="G13" s="47"/>
      <c r="H13" s="78" t="s">
        <v>986</v>
      </c>
      <c r="I13" s="78" t="s">
        <v>980</v>
      </c>
      <c r="J13" s="46" t="s">
        <v>987</v>
      </c>
      <c r="K13" s="46" t="s">
        <v>988</v>
      </c>
      <c r="L13" s="47"/>
      <c r="M13" s="46" t="s">
        <v>956</v>
      </c>
      <c r="N13" s="46" t="s">
        <v>989</v>
      </c>
      <c r="Q13" s="47"/>
      <c r="R13" s="47"/>
      <c r="S13" s="47"/>
      <c r="T13" s="47"/>
      <c r="U13" s="47"/>
      <c r="V13" s="47"/>
      <c r="W13" s="47"/>
      <c r="X13" s="47"/>
      <c r="Y13" s="47"/>
      <c r="Z13" s="47"/>
      <c r="AA13" s="47"/>
      <c r="AB13" s="47"/>
    </row>
    <row r="14" ht="24" spans="1:28">
      <c r="A14" s="46">
        <v>13</v>
      </c>
      <c r="B14" s="72"/>
      <c r="C14" s="61" t="s">
        <v>720</v>
      </c>
      <c r="D14" s="61" t="s">
        <v>717</v>
      </c>
      <c r="E14" s="183" t="s">
        <v>946</v>
      </c>
      <c r="F14" s="182">
        <v>3</v>
      </c>
      <c r="G14" s="47"/>
      <c r="H14" s="47"/>
      <c r="I14" s="47"/>
      <c r="J14" s="46" t="s">
        <v>990</v>
      </c>
      <c r="K14" s="46" t="s">
        <v>991</v>
      </c>
      <c r="L14" s="47"/>
      <c r="M14" s="46" t="s">
        <v>971</v>
      </c>
      <c r="N14" s="46" t="s">
        <v>992</v>
      </c>
      <c r="Q14" s="47"/>
      <c r="R14" s="47"/>
      <c r="S14" s="47"/>
      <c r="T14" s="47"/>
      <c r="U14" s="47"/>
      <c r="V14" s="47"/>
      <c r="W14" s="47"/>
      <c r="X14" s="47"/>
      <c r="Y14" s="47"/>
      <c r="Z14" s="47"/>
      <c r="AA14" s="47"/>
      <c r="AB14" s="47"/>
    </row>
    <row r="15" ht="24" spans="1:28">
      <c r="A15" s="46">
        <v>14</v>
      </c>
      <c r="B15" s="61"/>
      <c r="C15" s="61" t="s">
        <v>725</v>
      </c>
      <c r="D15" s="61" t="s">
        <v>717</v>
      </c>
      <c r="E15" s="61" t="s">
        <v>886</v>
      </c>
      <c r="F15" s="182">
        <v>4</v>
      </c>
      <c r="G15" s="78" t="s">
        <v>993</v>
      </c>
      <c r="H15" s="47"/>
      <c r="I15" s="47"/>
      <c r="J15" s="51" t="s">
        <v>994</v>
      </c>
      <c r="K15" s="51" t="s">
        <v>995</v>
      </c>
      <c r="L15" s="45"/>
      <c r="M15" s="46" t="s">
        <v>971</v>
      </c>
      <c r="N15" s="46" t="s">
        <v>996</v>
      </c>
      <c r="R15" s="47"/>
      <c r="S15" s="47"/>
      <c r="T15" s="47"/>
      <c r="U15" s="47"/>
      <c r="V15" s="47"/>
      <c r="W15" s="47"/>
      <c r="X15" s="47"/>
      <c r="Y15" s="47"/>
      <c r="Z15" s="47"/>
      <c r="AA15" s="47"/>
      <c r="AB15" s="47"/>
    </row>
    <row r="16" ht="48" spans="1:28">
      <c r="A16" s="46">
        <v>15</v>
      </c>
      <c r="B16" s="61"/>
      <c r="C16" s="192" t="s">
        <v>728</v>
      </c>
      <c r="D16" s="61" t="s">
        <v>717</v>
      </c>
      <c r="E16" s="115" t="s">
        <v>916</v>
      </c>
      <c r="F16" s="182">
        <v>1</v>
      </c>
      <c r="G16" s="78" t="s">
        <v>993</v>
      </c>
      <c r="H16" s="78" t="s">
        <v>997</v>
      </c>
      <c r="I16" s="78" t="s">
        <v>980</v>
      </c>
      <c r="J16" s="46" t="s">
        <v>998</v>
      </c>
      <c r="K16" s="46" t="s">
        <v>999</v>
      </c>
      <c r="L16" s="47"/>
      <c r="M16" s="45"/>
      <c r="N16" s="46" t="s">
        <v>1000</v>
      </c>
      <c r="S16" s="47"/>
      <c r="T16" s="47"/>
      <c r="U16" s="47"/>
      <c r="V16" s="47"/>
      <c r="W16" s="47"/>
      <c r="X16" s="47"/>
      <c r="Y16" s="47"/>
      <c r="Z16" s="47"/>
      <c r="AA16" s="47"/>
      <c r="AB16" s="47"/>
    </row>
    <row r="17" ht="48" spans="1:28">
      <c r="A17" s="46">
        <v>16</v>
      </c>
      <c r="B17" s="3"/>
      <c r="C17" s="61" t="s">
        <v>734</v>
      </c>
      <c r="D17" s="61" t="s">
        <v>731</v>
      </c>
      <c r="E17" s="183" t="s">
        <v>946</v>
      </c>
      <c r="F17" s="182">
        <v>4</v>
      </c>
      <c r="G17" s="47"/>
      <c r="H17" s="78" t="s">
        <v>958</v>
      </c>
      <c r="I17" s="78" t="s">
        <v>1001</v>
      </c>
      <c r="J17" s="46" t="s">
        <v>1002</v>
      </c>
      <c r="K17" s="46" t="s">
        <v>1003</v>
      </c>
      <c r="L17" s="46" t="s">
        <v>1004</v>
      </c>
      <c r="M17" s="46" t="s">
        <v>952</v>
      </c>
      <c r="N17" s="46" t="s">
        <v>1005</v>
      </c>
      <c r="Q17" s="3"/>
      <c r="R17" s="3"/>
      <c r="S17" s="3"/>
      <c r="U17" s="47"/>
      <c r="V17" s="47"/>
      <c r="W17" s="47"/>
      <c r="X17" s="47"/>
      <c r="Y17" s="47"/>
      <c r="Z17" s="47"/>
      <c r="AA17" s="47"/>
      <c r="AB17" s="47"/>
    </row>
    <row r="18" ht="48" spans="1:28">
      <c r="A18" s="46">
        <v>17</v>
      </c>
      <c r="B18" s="72"/>
      <c r="C18" s="78" t="s">
        <v>740</v>
      </c>
      <c r="D18" s="61" t="s">
        <v>731</v>
      </c>
      <c r="E18" s="114" t="s">
        <v>870</v>
      </c>
      <c r="F18" s="112">
        <v>1</v>
      </c>
      <c r="G18" s="47"/>
      <c r="H18" s="3"/>
      <c r="I18" s="3"/>
      <c r="J18" s="46" t="s">
        <v>1006</v>
      </c>
      <c r="K18" s="46" t="s">
        <v>1007</v>
      </c>
      <c r="L18" s="3"/>
      <c r="M18" s="46" t="s">
        <v>1008</v>
      </c>
      <c r="N18" s="46" t="s">
        <v>1009</v>
      </c>
      <c r="R18" s="47"/>
      <c r="S18" s="47"/>
      <c r="T18" s="47"/>
      <c r="U18" s="47"/>
      <c r="V18" s="47"/>
      <c r="W18" s="47"/>
      <c r="X18" s="47"/>
      <c r="Y18" s="47"/>
      <c r="Z18" s="47"/>
      <c r="AA18" s="47"/>
      <c r="AB18" s="47"/>
    </row>
    <row r="19" ht="24" spans="1:28">
      <c r="A19" s="46">
        <v>18</v>
      </c>
      <c r="B19" s="61"/>
      <c r="C19" s="78" t="s">
        <v>743</v>
      </c>
      <c r="D19" s="61" t="s">
        <v>731</v>
      </c>
      <c r="E19" s="183" t="s">
        <v>946</v>
      </c>
      <c r="F19" s="182">
        <v>1</v>
      </c>
      <c r="G19" s="47"/>
      <c r="H19" s="47"/>
      <c r="I19" s="47"/>
      <c r="J19" s="46" t="s">
        <v>1010</v>
      </c>
      <c r="K19" s="46" t="s">
        <v>1011</v>
      </c>
      <c r="L19" s="45"/>
      <c r="M19" s="46" t="s">
        <v>1008</v>
      </c>
      <c r="N19" s="46" t="s">
        <v>1012</v>
      </c>
      <c r="R19" s="47"/>
      <c r="S19" s="47"/>
      <c r="T19" s="47"/>
      <c r="U19" s="47"/>
      <c r="V19" s="47"/>
      <c r="W19" s="47"/>
      <c r="X19" s="47"/>
      <c r="Y19" s="47"/>
      <c r="Z19" s="47"/>
      <c r="AA19" s="47"/>
      <c r="AB19" s="47"/>
    </row>
    <row r="20" ht="24.75" spans="1:28">
      <c r="A20" s="46">
        <v>19</v>
      </c>
      <c r="B20" s="72"/>
      <c r="C20" s="61" t="s">
        <v>747</v>
      </c>
      <c r="D20" s="61" t="s">
        <v>746</v>
      </c>
      <c r="E20" s="183" t="s">
        <v>946</v>
      </c>
      <c r="F20" s="182">
        <v>3</v>
      </c>
      <c r="G20" s="78" t="s">
        <v>965</v>
      </c>
      <c r="H20" s="78" t="s">
        <v>942</v>
      </c>
      <c r="I20" s="47"/>
      <c r="J20" s="51" t="s">
        <v>1013</v>
      </c>
      <c r="K20" s="51" t="s">
        <v>1014</v>
      </c>
      <c r="L20" s="47"/>
      <c r="M20" s="46" t="s">
        <v>956</v>
      </c>
      <c r="N20" s="46" t="s">
        <v>945</v>
      </c>
      <c r="T20" s="47"/>
      <c r="U20" s="47"/>
      <c r="V20" s="47"/>
      <c r="W20" s="47"/>
      <c r="X20" s="47"/>
      <c r="Y20" s="47"/>
      <c r="Z20" s="47"/>
      <c r="AA20" s="47"/>
      <c r="AB20" s="47"/>
    </row>
    <row r="21" ht="24.75" spans="1:28">
      <c r="A21" s="46">
        <v>20</v>
      </c>
      <c r="B21" s="72"/>
      <c r="C21" s="61" t="s">
        <v>751</v>
      </c>
      <c r="D21" s="61" t="s">
        <v>746</v>
      </c>
      <c r="E21" s="183" t="s">
        <v>946</v>
      </c>
      <c r="F21" s="182">
        <v>4</v>
      </c>
      <c r="G21" s="78" t="s">
        <v>965</v>
      </c>
      <c r="H21" s="47"/>
      <c r="I21" s="78" t="s">
        <v>959</v>
      </c>
      <c r="J21" s="51" t="s">
        <v>1015</v>
      </c>
      <c r="K21" s="51" t="s">
        <v>1016</v>
      </c>
      <c r="L21" s="47"/>
      <c r="M21" s="46" t="s">
        <v>956</v>
      </c>
      <c r="N21" s="46" t="s">
        <v>945</v>
      </c>
      <c r="O21" s="47"/>
      <c r="P21" s="47"/>
      <c r="S21" s="47"/>
      <c r="T21" s="47"/>
      <c r="U21" s="47"/>
      <c r="V21" s="47"/>
      <c r="W21" s="47"/>
      <c r="X21" s="47"/>
      <c r="Y21" s="47"/>
      <c r="Z21" s="47"/>
      <c r="AA21" s="47"/>
      <c r="AB21" s="47"/>
    </row>
    <row r="22" ht="24.75" spans="1:28">
      <c r="A22" s="46">
        <v>21</v>
      </c>
      <c r="B22" s="72"/>
      <c r="C22" s="61" t="s">
        <v>754</v>
      </c>
      <c r="D22" s="61" t="s">
        <v>746</v>
      </c>
      <c r="E22" s="183" t="s">
        <v>946</v>
      </c>
      <c r="F22" s="182">
        <v>4</v>
      </c>
      <c r="G22" s="78" t="s">
        <v>965</v>
      </c>
      <c r="H22" s="47"/>
      <c r="I22" s="78" t="s">
        <v>1001</v>
      </c>
      <c r="J22" s="51" t="s">
        <v>1017</v>
      </c>
      <c r="K22" s="51" t="s">
        <v>1018</v>
      </c>
      <c r="L22" s="47"/>
      <c r="M22" s="46" t="s">
        <v>956</v>
      </c>
      <c r="N22" s="46" t="s">
        <v>945</v>
      </c>
      <c r="P22" s="47"/>
      <c r="Q22" s="47"/>
      <c r="R22" s="47"/>
      <c r="S22" s="47"/>
      <c r="T22" s="47"/>
      <c r="U22" s="47"/>
      <c r="V22" s="47"/>
      <c r="W22" s="47"/>
      <c r="X22" s="47"/>
      <c r="Y22" s="47"/>
      <c r="Z22" s="47"/>
      <c r="AA22" s="47"/>
      <c r="AB22" s="47"/>
    </row>
    <row r="23" ht="37.5" spans="1:28">
      <c r="A23" s="46">
        <v>22</v>
      </c>
      <c r="B23" s="61"/>
      <c r="C23" s="61" t="s">
        <v>756</v>
      </c>
      <c r="D23" s="61" t="s">
        <v>746</v>
      </c>
      <c r="E23" s="115" t="s">
        <v>916</v>
      </c>
      <c r="F23" s="182">
        <v>1</v>
      </c>
      <c r="G23" s="47"/>
      <c r="H23" s="78" t="s">
        <v>948</v>
      </c>
      <c r="I23" s="78" t="s">
        <v>1019</v>
      </c>
      <c r="J23" s="51" t="s">
        <v>1020</v>
      </c>
      <c r="K23" s="51" t="s">
        <v>1021</v>
      </c>
      <c r="L23" s="46" t="s">
        <v>1022</v>
      </c>
      <c r="M23" s="46" t="s">
        <v>956</v>
      </c>
      <c r="N23" s="46" t="s">
        <v>1023</v>
      </c>
      <c r="O23" s="47"/>
      <c r="P23" s="47"/>
      <c r="T23" s="47"/>
      <c r="U23" s="47"/>
      <c r="V23" s="47"/>
      <c r="W23" s="47"/>
      <c r="X23" s="47"/>
      <c r="Y23" s="47"/>
      <c r="Z23" s="47"/>
      <c r="AA23" s="47"/>
      <c r="AB23" s="47"/>
    </row>
    <row r="24" ht="25.5" spans="1:28">
      <c r="A24" s="46">
        <v>23</v>
      </c>
      <c r="B24" s="72"/>
      <c r="C24" s="61" t="s">
        <v>760</v>
      </c>
      <c r="D24" s="61" t="s">
        <v>757</v>
      </c>
      <c r="E24" s="115" t="s">
        <v>916</v>
      </c>
      <c r="F24" s="182">
        <v>1</v>
      </c>
      <c r="G24" s="47"/>
      <c r="H24" s="78" t="s">
        <v>997</v>
      </c>
      <c r="I24" s="47"/>
      <c r="J24" s="51" t="s">
        <v>1024</v>
      </c>
      <c r="K24" s="51" t="s">
        <v>1025</v>
      </c>
      <c r="L24" s="45"/>
      <c r="M24" s="46" t="s">
        <v>1026</v>
      </c>
      <c r="N24" s="46" t="s">
        <v>1027</v>
      </c>
      <c r="O24" s="47"/>
      <c r="P24" s="47"/>
      <c r="S24" s="47"/>
      <c r="T24" s="47"/>
      <c r="U24" s="47"/>
      <c r="V24" s="47"/>
      <c r="W24" s="47"/>
      <c r="X24" s="47"/>
      <c r="Y24" s="47"/>
      <c r="Z24" s="47"/>
      <c r="AA24" s="47"/>
      <c r="AB24" s="47"/>
    </row>
    <row r="25" ht="24" spans="1:28">
      <c r="A25" s="46">
        <v>24</v>
      </c>
      <c r="B25" s="72"/>
      <c r="C25" s="61" t="s">
        <v>767</v>
      </c>
      <c r="D25" s="61" t="s">
        <v>757</v>
      </c>
      <c r="E25" s="114" t="s">
        <v>870</v>
      </c>
      <c r="F25" s="182">
        <v>4</v>
      </c>
      <c r="G25" s="47"/>
      <c r="H25" s="78" t="s">
        <v>948</v>
      </c>
      <c r="I25" s="47"/>
      <c r="J25" s="46" t="s">
        <v>1028</v>
      </c>
      <c r="K25" s="46" t="s">
        <v>1029</v>
      </c>
      <c r="L25" s="47"/>
      <c r="M25" s="45"/>
      <c r="N25" s="46" t="s">
        <v>1030</v>
      </c>
      <c r="O25" s="47"/>
      <c r="P25" s="47"/>
      <c r="Q25" s="47"/>
      <c r="R25" s="47"/>
      <c r="S25" s="47"/>
      <c r="T25" s="47"/>
      <c r="U25" s="47"/>
      <c r="V25" s="47"/>
      <c r="W25" s="47"/>
      <c r="X25" s="47"/>
      <c r="Y25" s="47"/>
      <c r="Z25" s="47"/>
      <c r="AA25" s="47"/>
      <c r="AB25" s="47"/>
    </row>
    <row r="26" ht="24" spans="1:28">
      <c r="A26" s="46">
        <v>25</v>
      </c>
      <c r="B26" s="72"/>
      <c r="C26" s="61" t="s">
        <v>771</v>
      </c>
      <c r="D26" s="61" t="s">
        <v>757</v>
      </c>
      <c r="E26" s="61" t="s">
        <v>886</v>
      </c>
      <c r="F26" s="182">
        <v>8</v>
      </c>
      <c r="G26" s="78" t="s">
        <v>962</v>
      </c>
      <c r="H26" s="78" t="s">
        <v>997</v>
      </c>
      <c r="I26" s="47"/>
      <c r="J26" s="46" t="s">
        <v>1031</v>
      </c>
      <c r="K26" s="46" t="s">
        <v>1032</v>
      </c>
      <c r="L26" s="47"/>
      <c r="M26" s="45"/>
      <c r="N26" s="46" t="s">
        <v>1030</v>
      </c>
      <c r="Q26" s="47"/>
      <c r="R26" s="47"/>
      <c r="S26" s="47"/>
      <c r="T26" s="47"/>
      <c r="U26" s="47"/>
      <c r="V26" s="47"/>
      <c r="W26" s="47"/>
      <c r="X26" s="47"/>
      <c r="Y26" s="47"/>
      <c r="Z26" s="47"/>
      <c r="AA26" s="47"/>
      <c r="AB26" s="47"/>
    </row>
    <row r="27" ht="24" spans="1:28">
      <c r="A27" s="46">
        <v>26</v>
      </c>
      <c r="B27" s="61"/>
      <c r="C27" s="61" t="s">
        <v>773</v>
      </c>
      <c r="D27" s="61" t="s">
        <v>757</v>
      </c>
      <c r="E27" s="183" t="s">
        <v>946</v>
      </c>
      <c r="F27" s="182">
        <v>2</v>
      </c>
      <c r="G27" s="47"/>
      <c r="H27" s="78" t="s">
        <v>948</v>
      </c>
      <c r="I27" s="78" t="s">
        <v>835</v>
      </c>
      <c r="J27" s="51" t="s">
        <v>1033</v>
      </c>
      <c r="K27" s="51" t="s">
        <v>1034</v>
      </c>
      <c r="L27" s="45"/>
      <c r="M27" s="45"/>
      <c r="N27" s="45"/>
      <c r="Q27" s="47"/>
      <c r="R27" s="47"/>
      <c r="S27" s="47"/>
      <c r="T27" s="47"/>
      <c r="U27" s="47"/>
      <c r="V27" s="47"/>
      <c r="W27" s="47"/>
      <c r="X27" s="47"/>
      <c r="Y27" s="47"/>
      <c r="Z27" s="47"/>
      <c r="AA27" s="47"/>
      <c r="AB27" s="47"/>
    </row>
    <row r="28" ht="36" spans="1:28">
      <c r="A28" s="46">
        <v>27</v>
      </c>
      <c r="B28" s="61"/>
      <c r="C28" s="61" t="s">
        <v>776</v>
      </c>
      <c r="D28" s="61" t="s">
        <v>774</v>
      </c>
      <c r="E28" s="114" t="s">
        <v>870</v>
      </c>
      <c r="F28" s="182">
        <v>1</v>
      </c>
      <c r="G28" s="47"/>
      <c r="H28" s="78" t="s">
        <v>986</v>
      </c>
      <c r="I28" s="78" t="s">
        <v>980</v>
      </c>
      <c r="J28" s="46" t="s">
        <v>1035</v>
      </c>
      <c r="K28" s="46" t="s">
        <v>1036</v>
      </c>
      <c r="L28" s="47"/>
      <c r="M28" s="46" t="s">
        <v>1008</v>
      </c>
      <c r="N28" s="46" t="s">
        <v>1037</v>
      </c>
      <c r="O28" s="47"/>
      <c r="P28" s="47"/>
      <c r="Q28" s="196" t="s">
        <v>1038</v>
      </c>
      <c r="R28" s="47"/>
      <c r="S28" s="47"/>
      <c r="T28" s="47"/>
      <c r="U28" s="47"/>
      <c r="V28" s="47"/>
      <c r="W28" s="47"/>
      <c r="X28" s="47"/>
      <c r="Y28" s="47"/>
      <c r="Z28" s="47"/>
      <c r="AA28" s="47"/>
      <c r="AB28" s="47"/>
    </row>
    <row r="29" ht="24" spans="1:28">
      <c r="A29" s="46">
        <v>28</v>
      </c>
      <c r="B29" s="61"/>
      <c r="C29" s="61" t="s">
        <v>780</v>
      </c>
      <c r="D29" s="61" t="s">
        <v>774</v>
      </c>
      <c r="E29" s="183" t="s">
        <v>946</v>
      </c>
      <c r="F29" s="182">
        <v>2</v>
      </c>
      <c r="G29" s="47"/>
      <c r="H29" s="47"/>
      <c r="I29" s="47"/>
      <c r="J29" s="46" t="s">
        <v>1039</v>
      </c>
      <c r="K29" s="46" t="s">
        <v>1040</v>
      </c>
      <c r="L29" s="47"/>
      <c r="M29" s="46" t="s">
        <v>975</v>
      </c>
      <c r="N29" s="46" t="s">
        <v>945</v>
      </c>
      <c r="Q29" s="47"/>
      <c r="R29" s="47"/>
      <c r="S29" s="47"/>
      <c r="T29" s="47"/>
      <c r="U29" s="47"/>
      <c r="V29" s="47"/>
      <c r="W29" s="47"/>
      <c r="X29" s="47"/>
      <c r="Y29" s="47"/>
      <c r="Z29" s="47"/>
      <c r="AA29" s="47"/>
      <c r="AB29" s="47"/>
    </row>
    <row r="30" spans="1:28">
      <c r="A30" s="46">
        <v>29</v>
      </c>
      <c r="B30" s="47"/>
      <c r="C30" s="78" t="s">
        <v>783</v>
      </c>
      <c r="D30" s="61" t="s">
        <v>774</v>
      </c>
      <c r="E30" s="61" t="s">
        <v>886</v>
      </c>
      <c r="F30" s="182">
        <v>4</v>
      </c>
      <c r="G30" s="47"/>
      <c r="H30" s="47"/>
      <c r="I30" s="47"/>
      <c r="J30" s="46" t="s">
        <v>1041</v>
      </c>
      <c r="K30" s="46" t="s">
        <v>1042</v>
      </c>
      <c r="L30" s="45"/>
      <c r="M30" s="46" t="s">
        <v>952</v>
      </c>
      <c r="N30" s="45"/>
      <c r="P30" s="47"/>
      <c r="Q30" s="47"/>
      <c r="R30" s="45"/>
      <c r="S30" s="47"/>
      <c r="T30" s="47"/>
      <c r="U30" s="47"/>
      <c r="V30" s="47"/>
      <c r="W30" s="47"/>
      <c r="X30" s="47"/>
      <c r="Y30" s="47"/>
      <c r="Z30" s="47"/>
      <c r="AA30" s="47"/>
      <c r="AB30" s="47"/>
    </row>
    <row r="31" ht="96" spans="1:28">
      <c r="A31" s="46">
        <v>30</v>
      </c>
      <c r="C31" s="78" t="s">
        <v>851</v>
      </c>
      <c r="D31" s="61" t="s">
        <v>326</v>
      </c>
      <c r="E31" s="61" t="s">
        <v>886</v>
      </c>
      <c r="F31" s="182">
        <v>1</v>
      </c>
      <c r="G31" s="78" t="s">
        <v>1043</v>
      </c>
      <c r="H31" s="47"/>
      <c r="I31" s="47"/>
      <c r="J31" s="46" t="s">
        <v>1044</v>
      </c>
      <c r="K31" s="46" t="s">
        <v>1045</v>
      </c>
      <c r="L31" s="46" t="s">
        <v>1046</v>
      </c>
      <c r="M31" s="45"/>
      <c r="N31" s="46" t="s">
        <v>1047</v>
      </c>
      <c r="P31" s="47"/>
      <c r="Q31" s="47"/>
      <c r="R31" s="45"/>
      <c r="S31" s="47"/>
      <c r="T31" s="47"/>
      <c r="U31" s="47"/>
      <c r="V31" s="47"/>
      <c r="W31" s="47"/>
      <c r="X31" s="47"/>
      <c r="Y31" s="47"/>
      <c r="Z31" s="47"/>
      <c r="AA31" s="47"/>
      <c r="AB31" s="47"/>
    </row>
    <row r="32" spans="1:28">
      <c r="A32" s="46">
        <v>31</v>
      </c>
      <c r="B32" s="72"/>
      <c r="C32" s="61" t="s">
        <v>836</v>
      </c>
      <c r="D32" s="61" t="s">
        <v>326</v>
      </c>
      <c r="E32" s="61" t="s">
        <v>886</v>
      </c>
      <c r="F32" s="182">
        <v>4</v>
      </c>
      <c r="G32" s="47"/>
      <c r="H32" s="47"/>
      <c r="I32" s="47"/>
      <c r="J32" s="46" t="s">
        <v>1048</v>
      </c>
      <c r="K32" s="46" t="s">
        <v>983</v>
      </c>
      <c r="L32" s="47"/>
      <c r="M32" s="46" t="s">
        <v>1008</v>
      </c>
      <c r="N32" s="46" t="s">
        <v>1030</v>
      </c>
      <c r="O32" s="47"/>
      <c r="P32" s="47"/>
      <c r="Q32" s="47"/>
      <c r="R32" s="47"/>
      <c r="S32" s="47"/>
      <c r="U32" s="47"/>
      <c r="V32" s="47"/>
      <c r="W32" s="47"/>
      <c r="X32" s="47"/>
      <c r="Y32" s="47"/>
      <c r="Z32" s="47"/>
      <c r="AA32" s="47"/>
      <c r="AB32" s="47"/>
    </row>
    <row r="33" spans="1:28">
      <c r="A33" s="46">
        <v>32</v>
      </c>
      <c r="B33" s="72"/>
      <c r="C33" s="61" t="s">
        <v>840</v>
      </c>
      <c r="D33" s="61" t="s">
        <v>326</v>
      </c>
      <c r="E33" s="61" t="s">
        <v>886</v>
      </c>
      <c r="F33" s="182">
        <v>4</v>
      </c>
      <c r="G33" s="47"/>
      <c r="H33" s="78" t="s">
        <v>942</v>
      </c>
      <c r="I33" s="47"/>
      <c r="J33" s="46" t="s">
        <v>1049</v>
      </c>
      <c r="K33" s="78" t="s">
        <v>1050</v>
      </c>
      <c r="L33" s="47"/>
      <c r="M33" s="46" t="s">
        <v>1008</v>
      </c>
      <c r="N33" s="46" t="s">
        <v>1030</v>
      </c>
      <c r="P33" s="47"/>
      <c r="Q33" s="47"/>
      <c r="R33" s="47"/>
      <c r="S33" s="47"/>
      <c r="T33" s="47"/>
      <c r="U33" s="47"/>
      <c r="V33" s="47"/>
      <c r="W33" s="47"/>
      <c r="X33" s="47"/>
      <c r="Y33" s="47"/>
      <c r="Z33" s="47"/>
      <c r="AA33" s="47"/>
      <c r="AB33" s="47"/>
    </row>
    <row r="34" spans="1:28">
      <c r="A34" s="46">
        <v>33</v>
      </c>
      <c r="C34" s="78" t="s">
        <v>844</v>
      </c>
      <c r="D34" s="61" t="s">
        <v>326</v>
      </c>
      <c r="E34" s="61" t="s">
        <v>886</v>
      </c>
      <c r="F34" s="182">
        <v>4</v>
      </c>
      <c r="G34" s="47"/>
      <c r="H34" s="78" t="s">
        <v>948</v>
      </c>
      <c r="I34" s="47"/>
      <c r="J34" s="46" t="s">
        <v>943</v>
      </c>
      <c r="K34" s="78" t="s">
        <v>944</v>
      </c>
      <c r="L34" s="47"/>
      <c r="M34" s="45"/>
      <c r="N34" s="46" t="s">
        <v>1030</v>
      </c>
      <c r="O34" s="47"/>
      <c r="P34" s="47"/>
      <c r="Q34" s="47"/>
      <c r="R34" s="47"/>
      <c r="S34" s="47"/>
      <c r="U34" s="47"/>
      <c r="V34" s="47"/>
      <c r="W34" s="47"/>
      <c r="X34" s="47"/>
      <c r="Y34" s="47"/>
      <c r="Z34" s="47"/>
      <c r="AA34" s="47"/>
      <c r="AB34" s="47"/>
    </row>
    <row r="35" ht="24" spans="1:28">
      <c r="A35" s="46">
        <v>34</v>
      </c>
      <c r="B35" s="72"/>
      <c r="C35" s="61" t="s">
        <v>848</v>
      </c>
      <c r="D35" s="61" t="s">
        <v>326</v>
      </c>
      <c r="E35" s="61" t="s">
        <v>886</v>
      </c>
      <c r="F35" s="182">
        <v>4</v>
      </c>
      <c r="G35" s="47"/>
      <c r="H35" s="47"/>
      <c r="I35" s="47"/>
      <c r="J35" s="46" t="s">
        <v>963</v>
      </c>
      <c r="K35" s="46" t="s">
        <v>964</v>
      </c>
      <c r="L35" s="47"/>
      <c r="M35" s="46" t="s">
        <v>956</v>
      </c>
      <c r="N35" s="46" t="s">
        <v>1051</v>
      </c>
      <c r="P35" s="47"/>
      <c r="Q35" s="47"/>
      <c r="R35" s="47"/>
      <c r="S35" s="47"/>
      <c r="T35" s="47"/>
      <c r="U35" s="47"/>
      <c r="V35" s="47"/>
      <c r="W35" s="47"/>
      <c r="X35" s="47"/>
      <c r="Y35" s="47"/>
      <c r="Z35" s="47"/>
      <c r="AA35" s="47"/>
      <c r="AB35" s="47"/>
    </row>
    <row r="36" spans="1:28">
      <c r="A36" s="191"/>
      <c r="B36" s="61"/>
      <c r="C36" s="193"/>
      <c r="D36" s="47"/>
      <c r="E36" s="47"/>
      <c r="F36" s="47"/>
      <c r="G36" s="47"/>
      <c r="H36" s="47"/>
      <c r="I36" s="47"/>
      <c r="J36" s="45"/>
      <c r="K36" s="47"/>
      <c r="L36" s="47"/>
      <c r="M36" s="45"/>
      <c r="N36" s="45"/>
      <c r="O36" s="47"/>
      <c r="P36" s="47"/>
      <c r="Q36" s="47"/>
      <c r="R36" s="47"/>
      <c r="S36" s="47"/>
      <c r="T36" s="47"/>
      <c r="U36" s="47"/>
      <c r="V36" s="47"/>
      <c r="W36" s="47"/>
      <c r="X36" s="47"/>
      <c r="Y36" s="47"/>
      <c r="Z36" s="47"/>
      <c r="AA36" s="47"/>
      <c r="AB36" s="47"/>
    </row>
    <row r="37" spans="1:28">
      <c r="A37" s="194"/>
      <c r="B37" s="47"/>
      <c r="C37" s="193"/>
      <c r="D37" s="47"/>
      <c r="E37" s="47"/>
      <c r="F37" s="47"/>
      <c r="G37" s="47"/>
      <c r="H37" s="47"/>
      <c r="I37" s="47"/>
      <c r="J37" s="47"/>
      <c r="K37" s="47"/>
      <c r="L37" s="47"/>
      <c r="M37" s="45"/>
      <c r="N37" s="45"/>
      <c r="O37" s="47"/>
      <c r="P37" s="47"/>
      <c r="Q37" s="47"/>
      <c r="R37" s="47"/>
      <c r="S37" s="47"/>
      <c r="T37" s="47"/>
      <c r="U37" s="47"/>
      <c r="V37" s="47"/>
      <c r="W37" s="47"/>
      <c r="X37" s="47"/>
      <c r="Y37" s="47"/>
      <c r="Z37" s="47"/>
      <c r="AA37" s="47"/>
      <c r="AB37" s="47"/>
    </row>
    <row r="38" spans="1:28">
      <c r="A38" s="194"/>
      <c r="B38" s="47"/>
      <c r="C38" s="193"/>
      <c r="D38" s="47"/>
      <c r="E38" s="47"/>
      <c r="F38" s="47"/>
      <c r="G38" s="47"/>
      <c r="H38" s="47"/>
      <c r="I38" s="47"/>
      <c r="J38" s="47"/>
      <c r="K38" s="47"/>
      <c r="L38" s="47"/>
      <c r="M38" s="45"/>
      <c r="N38" s="45"/>
      <c r="O38" s="47"/>
      <c r="P38" s="47"/>
      <c r="Q38" s="47"/>
      <c r="R38" s="47"/>
      <c r="S38" s="47"/>
      <c r="T38" s="47"/>
      <c r="U38" s="47"/>
      <c r="V38" s="47"/>
      <c r="W38" s="47"/>
      <c r="X38" s="47"/>
      <c r="Y38" s="47"/>
      <c r="Z38" s="47"/>
      <c r="AA38" s="47"/>
      <c r="AB38" s="47"/>
    </row>
    <row r="39" ht="36" spans="1:28">
      <c r="A39" s="191">
        <v>28</v>
      </c>
      <c r="B39" s="72"/>
      <c r="C39" s="83" t="s">
        <v>809</v>
      </c>
      <c r="D39" s="83" t="s">
        <v>799</v>
      </c>
      <c r="E39" s="83" t="s">
        <v>886</v>
      </c>
      <c r="F39" s="84"/>
      <c r="G39" s="84"/>
      <c r="H39" s="84"/>
      <c r="I39" s="84"/>
      <c r="J39" s="91" t="s">
        <v>1052</v>
      </c>
      <c r="K39" s="84"/>
      <c r="L39" s="84"/>
      <c r="M39" s="62"/>
      <c r="N39" s="62"/>
      <c r="O39" s="84"/>
      <c r="P39" s="84"/>
      <c r="Q39" s="84"/>
      <c r="R39" s="84"/>
      <c r="S39" s="84"/>
      <c r="T39" s="84"/>
      <c r="U39" s="84"/>
      <c r="V39" s="84"/>
      <c r="W39" s="84"/>
      <c r="X39" s="84"/>
      <c r="Y39" s="84"/>
      <c r="Z39" s="84"/>
      <c r="AA39" s="84"/>
      <c r="AB39" s="84"/>
    </row>
    <row r="40" ht="36" spans="1:28">
      <c r="A40" s="191">
        <v>29</v>
      </c>
      <c r="B40" s="72"/>
      <c r="C40" s="83" t="s">
        <v>806</v>
      </c>
      <c r="D40" s="83" t="s">
        <v>799</v>
      </c>
      <c r="E40" s="83" t="s">
        <v>886</v>
      </c>
      <c r="F40" s="84"/>
      <c r="G40" s="84"/>
      <c r="H40" s="84"/>
      <c r="I40" s="84"/>
      <c r="J40" s="91" t="s">
        <v>1053</v>
      </c>
      <c r="K40" s="84"/>
      <c r="L40" s="84"/>
      <c r="M40" s="62"/>
      <c r="N40" s="62"/>
      <c r="O40" s="84"/>
      <c r="P40" s="84"/>
      <c r="Q40" s="84"/>
      <c r="R40" s="84"/>
      <c r="S40" s="84"/>
      <c r="T40" s="84"/>
      <c r="U40" s="84"/>
      <c r="V40" s="84"/>
      <c r="W40" s="84"/>
      <c r="X40" s="84"/>
      <c r="Y40" s="84"/>
      <c r="Z40" s="84"/>
      <c r="AA40" s="84"/>
      <c r="AB40" s="84"/>
    </row>
    <row r="41" spans="1:28">
      <c r="A41" s="191">
        <v>30</v>
      </c>
      <c r="B41" s="72"/>
      <c r="C41" s="83" t="s">
        <v>802</v>
      </c>
      <c r="D41" s="83" t="s">
        <v>799</v>
      </c>
      <c r="E41" s="83" t="s">
        <v>886</v>
      </c>
      <c r="F41" s="84"/>
      <c r="G41" s="84"/>
      <c r="H41" s="84"/>
      <c r="I41" s="84"/>
      <c r="J41" s="91" t="s">
        <v>1054</v>
      </c>
      <c r="K41" s="84"/>
      <c r="L41" s="84"/>
      <c r="M41" s="62"/>
      <c r="N41" s="62"/>
      <c r="O41" s="84"/>
      <c r="P41" s="84"/>
      <c r="Q41" s="84"/>
      <c r="R41" s="84"/>
      <c r="S41" s="84"/>
      <c r="T41" s="84"/>
      <c r="U41" s="84"/>
      <c r="V41" s="84"/>
      <c r="W41" s="84"/>
      <c r="X41" s="84"/>
      <c r="Y41" s="84"/>
      <c r="Z41" s="84"/>
      <c r="AA41" s="84"/>
      <c r="AB41" s="84"/>
    </row>
    <row r="42" spans="1:28">
      <c r="A42" s="191"/>
      <c r="B42" s="61"/>
      <c r="C42" s="61"/>
      <c r="D42" s="61"/>
      <c r="E42" s="60"/>
      <c r="F42" s="47"/>
      <c r="G42" s="47"/>
      <c r="H42" s="47"/>
      <c r="I42" s="47"/>
      <c r="J42" s="11" t="s">
        <v>1055</v>
      </c>
      <c r="K42" s="47"/>
      <c r="L42" s="47"/>
      <c r="M42" s="45"/>
      <c r="N42" s="45"/>
      <c r="O42" s="47"/>
      <c r="P42" s="47"/>
      <c r="Q42" s="47"/>
      <c r="R42" s="47"/>
      <c r="S42" s="47"/>
      <c r="T42" s="47"/>
      <c r="U42" s="47"/>
      <c r="V42" s="47"/>
      <c r="W42" s="47"/>
      <c r="X42" s="47"/>
      <c r="Y42" s="47"/>
      <c r="Z42" s="47"/>
      <c r="AA42" s="47"/>
      <c r="AB42" s="47"/>
    </row>
    <row r="43" ht="24" spans="1:28">
      <c r="A43" s="195">
        <v>11</v>
      </c>
      <c r="B43" s="72"/>
      <c r="C43" s="83" t="s">
        <v>1056</v>
      </c>
      <c r="D43" s="83" t="s">
        <v>746</v>
      </c>
      <c r="E43" s="83" t="s">
        <v>886</v>
      </c>
      <c r="F43" s="186">
        <v>3</v>
      </c>
      <c r="G43" s="84"/>
      <c r="H43" s="84"/>
      <c r="I43" s="84"/>
      <c r="J43" s="91" t="s">
        <v>1057</v>
      </c>
      <c r="K43" s="88" t="s">
        <v>943</v>
      </c>
      <c r="L43" s="84"/>
      <c r="M43" s="91" t="s">
        <v>1058</v>
      </c>
      <c r="N43" s="62"/>
      <c r="O43" s="84"/>
      <c r="P43" s="84"/>
      <c r="Q43" s="84"/>
      <c r="R43" s="84"/>
      <c r="S43" s="84"/>
      <c r="T43" s="84"/>
      <c r="U43" s="84"/>
      <c r="V43" s="84"/>
      <c r="W43" s="84"/>
      <c r="X43" s="84"/>
      <c r="Y43" s="84"/>
      <c r="Z43" s="84"/>
      <c r="AA43" s="84"/>
      <c r="AB43" s="84"/>
    </row>
    <row r="44" ht="24" spans="1:28">
      <c r="A44" s="46">
        <v>28</v>
      </c>
      <c r="B44" s="72"/>
      <c r="C44" s="61" t="s">
        <v>794</v>
      </c>
      <c r="D44" s="61" t="s">
        <v>786</v>
      </c>
      <c r="E44" s="61" t="s">
        <v>886</v>
      </c>
      <c r="F44" s="182">
        <v>2</v>
      </c>
      <c r="G44" s="47"/>
      <c r="H44" s="47"/>
      <c r="I44" s="47"/>
      <c r="J44" s="46" t="s">
        <v>1059</v>
      </c>
      <c r="K44" s="78" t="s">
        <v>1060</v>
      </c>
      <c r="L44" s="46" t="s">
        <v>1061</v>
      </c>
      <c r="M44" s="46" t="s">
        <v>971</v>
      </c>
      <c r="N44" s="45"/>
      <c r="O44" s="47"/>
      <c r="P44" s="47"/>
      <c r="Q44" s="47"/>
      <c r="R44" s="47"/>
      <c r="S44" s="47"/>
      <c r="T44" s="47"/>
      <c r="U44" s="47"/>
      <c r="V44" s="47"/>
      <c r="W44" s="47"/>
      <c r="X44" s="47"/>
      <c r="Y44" s="47"/>
      <c r="Z44" s="47"/>
      <c r="AA44" s="47"/>
      <c r="AB44" s="47"/>
    </row>
    <row r="45" ht="72" spans="1:28">
      <c r="A45" s="46">
        <v>29</v>
      </c>
      <c r="B45" s="72"/>
      <c r="C45" s="61" t="s">
        <v>788</v>
      </c>
      <c r="D45" s="61" t="s">
        <v>786</v>
      </c>
      <c r="E45" s="183" t="s">
        <v>946</v>
      </c>
      <c r="F45" s="182">
        <v>4</v>
      </c>
      <c r="G45" s="47"/>
      <c r="H45" s="47"/>
      <c r="I45" s="47"/>
      <c r="J45" s="51" t="s">
        <v>1062</v>
      </c>
      <c r="K45" s="78" t="s">
        <v>1063</v>
      </c>
      <c r="L45" s="46" t="s">
        <v>1064</v>
      </c>
      <c r="M45" s="46" t="s">
        <v>971</v>
      </c>
      <c r="N45" s="45"/>
      <c r="O45" s="47"/>
      <c r="P45" s="47"/>
      <c r="Q45" s="47"/>
      <c r="R45" s="47"/>
      <c r="S45" s="47"/>
      <c r="T45" s="47"/>
      <c r="U45" s="47"/>
      <c r="V45" s="47"/>
      <c r="W45" s="47"/>
      <c r="X45" s="47"/>
      <c r="Y45" s="47"/>
      <c r="Z45" s="47"/>
      <c r="AA45" s="47"/>
      <c r="AB45" s="47"/>
    </row>
    <row r="46" spans="1:28">
      <c r="A46" s="191"/>
      <c r="B46" s="61"/>
      <c r="C46" s="61"/>
      <c r="D46" s="60"/>
      <c r="E46" s="47"/>
      <c r="F46" s="47"/>
      <c r="G46" s="47"/>
      <c r="H46" s="47"/>
      <c r="I46" s="47"/>
      <c r="J46" s="45"/>
      <c r="K46" s="47"/>
      <c r="L46" s="47"/>
      <c r="M46" s="45"/>
      <c r="N46" s="45"/>
      <c r="O46" s="47"/>
      <c r="P46" s="47"/>
      <c r="Q46" s="47"/>
      <c r="R46" s="47"/>
      <c r="S46" s="47"/>
      <c r="T46" s="47"/>
      <c r="U46" s="47"/>
      <c r="V46" s="47"/>
      <c r="W46" s="47"/>
      <c r="X46" s="47"/>
      <c r="Y46" s="47"/>
      <c r="Z46" s="47"/>
      <c r="AA46" s="47"/>
      <c r="AB46" s="47"/>
    </row>
    <row r="47" spans="1:28">
      <c r="A47" s="191"/>
      <c r="B47" s="61"/>
      <c r="C47" s="61"/>
      <c r="D47" s="47"/>
      <c r="E47" s="60"/>
      <c r="F47" s="47"/>
      <c r="G47" s="47"/>
      <c r="H47" s="47"/>
      <c r="I47" s="47"/>
      <c r="J47" s="45"/>
      <c r="K47" s="47"/>
      <c r="L47" s="47"/>
      <c r="M47" s="45"/>
      <c r="N47" s="45"/>
      <c r="O47" s="47"/>
      <c r="P47" s="47"/>
      <c r="Q47" s="47"/>
      <c r="R47" s="47"/>
      <c r="S47" s="47"/>
      <c r="T47" s="47"/>
      <c r="U47" s="47"/>
      <c r="V47" s="47"/>
      <c r="W47" s="47"/>
      <c r="X47" s="47"/>
      <c r="Y47" s="47"/>
      <c r="Z47" s="47"/>
      <c r="AA47" s="47"/>
      <c r="AB47" s="47"/>
    </row>
    <row r="48" spans="1:28">
      <c r="A48" s="191"/>
      <c r="B48" s="61"/>
      <c r="C48" s="61"/>
      <c r="D48" s="60"/>
      <c r="E48" s="61"/>
      <c r="F48" s="47"/>
      <c r="G48" s="47"/>
      <c r="H48" s="47"/>
      <c r="I48" s="47"/>
      <c r="J48" s="45"/>
      <c r="K48" s="47"/>
      <c r="L48" s="47"/>
      <c r="M48" s="45"/>
      <c r="N48" s="45"/>
      <c r="O48" s="47"/>
      <c r="P48" s="47"/>
      <c r="Q48" s="47"/>
      <c r="R48" s="47"/>
      <c r="S48" s="47"/>
      <c r="T48" s="47"/>
      <c r="U48" s="47"/>
      <c r="V48" s="47"/>
      <c r="W48" s="47"/>
      <c r="X48" s="47"/>
      <c r="Y48" s="47"/>
      <c r="Z48" s="47"/>
      <c r="AA48" s="47"/>
      <c r="AB48" s="47"/>
    </row>
    <row r="49" spans="1:28">
      <c r="A49" s="191"/>
      <c r="B49" s="61"/>
      <c r="C49" s="61"/>
      <c r="D49" s="61"/>
      <c r="E49" s="61"/>
      <c r="F49" s="47"/>
      <c r="G49" s="47"/>
      <c r="H49" s="47"/>
      <c r="I49" s="47"/>
      <c r="J49" s="45"/>
      <c r="K49" s="47"/>
      <c r="L49" s="47"/>
      <c r="M49" s="45"/>
      <c r="N49" s="45"/>
      <c r="O49" s="47"/>
      <c r="P49" s="47"/>
      <c r="Q49" s="47"/>
      <c r="R49" s="47"/>
      <c r="S49" s="47"/>
      <c r="T49" s="47"/>
      <c r="U49" s="47"/>
      <c r="V49" s="47"/>
      <c r="W49" s="47"/>
      <c r="X49" s="47"/>
      <c r="Y49" s="47"/>
      <c r="Z49" s="47"/>
      <c r="AA49" s="47"/>
      <c r="AB49" s="47"/>
    </row>
    <row r="50" spans="1:28">
      <c r="A50" s="191"/>
      <c r="B50" s="61"/>
      <c r="C50" s="61"/>
      <c r="D50" s="61"/>
      <c r="E50" s="61"/>
      <c r="F50" s="47"/>
      <c r="G50" s="47"/>
      <c r="H50" s="47"/>
      <c r="I50" s="47"/>
      <c r="J50" s="45"/>
      <c r="K50" s="47"/>
      <c r="L50" s="47"/>
      <c r="M50" s="45"/>
      <c r="N50" s="45"/>
      <c r="O50" s="47"/>
      <c r="P50" s="47"/>
      <c r="Q50" s="47"/>
      <c r="R50" s="47"/>
      <c r="S50" s="47"/>
      <c r="T50" s="47"/>
      <c r="U50" s="47"/>
      <c r="V50" s="47"/>
      <c r="W50" s="47"/>
      <c r="X50" s="47"/>
      <c r="Y50" s="47"/>
      <c r="Z50" s="47"/>
      <c r="AA50" s="47"/>
      <c r="AB50" s="47"/>
    </row>
    <row r="51" spans="1:28">
      <c r="A51" s="191"/>
      <c r="B51" s="61"/>
      <c r="C51" s="61"/>
      <c r="D51" s="61"/>
      <c r="E51" s="61"/>
      <c r="F51" s="47"/>
      <c r="G51" s="47"/>
      <c r="H51" s="47"/>
      <c r="I51" s="47"/>
      <c r="J51" s="45"/>
      <c r="K51" s="47"/>
      <c r="L51" s="47"/>
      <c r="M51" s="45"/>
      <c r="N51" s="45"/>
      <c r="O51" s="47"/>
      <c r="P51" s="47"/>
      <c r="Q51" s="47"/>
      <c r="R51" s="47"/>
      <c r="S51" s="47"/>
      <c r="T51" s="47"/>
      <c r="U51" s="47"/>
      <c r="V51" s="47"/>
      <c r="W51" s="47"/>
      <c r="X51" s="47"/>
      <c r="Y51" s="47"/>
      <c r="Z51" s="47"/>
      <c r="AA51" s="47"/>
      <c r="AB51" s="47"/>
    </row>
    <row r="52" spans="1:28">
      <c r="A52" s="191"/>
      <c r="B52" s="61"/>
      <c r="C52" s="61"/>
      <c r="D52" s="61"/>
      <c r="E52" s="61"/>
      <c r="F52" s="47"/>
      <c r="G52" s="47"/>
      <c r="H52" s="47"/>
      <c r="I52" s="47"/>
      <c r="J52" s="45"/>
      <c r="K52" s="47"/>
      <c r="L52" s="47"/>
      <c r="M52" s="45"/>
      <c r="N52" s="45"/>
      <c r="O52" s="47"/>
      <c r="P52" s="47"/>
      <c r="Q52" s="47"/>
      <c r="R52" s="47"/>
      <c r="S52" s="47"/>
      <c r="T52" s="47"/>
      <c r="U52" s="47"/>
      <c r="V52" s="47"/>
      <c r="W52" s="47"/>
      <c r="X52" s="47"/>
      <c r="Y52" s="47"/>
      <c r="Z52" s="47"/>
      <c r="AA52" s="47"/>
      <c r="AB52" s="47"/>
    </row>
    <row r="53" spans="1:28">
      <c r="A53" s="191"/>
      <c r="B53" s="61"/>
      <c r="C53" s="61"/>
      <c r="D53" s="61"/>
      <c r="E53" s="61"/>
      <c r="F53" s="47"/>
      <c r="G53" s="47"/>
      <c r="H53" s="47"/>
      <c r="I53" s="47"/>
      <c r="J53" s="45"/>
      <c r="K53" s="47"/>
      <c r="L53" s="47"/>
      <c r="M53" s="45"/>
      <c r="N53" s="45"/>
      <c r="O53" s="47"/>
      <c r="P53" s="47"/>
      <c r="Q53" s="47"/>
      <c r="R53" s="47"/>
      <c r="S53" s="47"/>
      <c r="T53" s="47"/>
      <c r="U53" s="47"/>
      <c r="V53" s="47"/>
      <c r="W53" s="47"/>
      <c r="X53" s="47"/>
      <c r="Y53" s="47"/>
      <c r="Z53" s="47"/>
      <c r="AA53" s="47"/>
      <c r="AB53" s="47"/>
    </row>
    <row r="54" spans="1:28">
      <c r="A54" s="191"/>
      <c r="B54" s="61"/>
      <c r="C54" s="61"/>
      <c r="D54" s="61"/>
      <c r="E54" s="61"/>
      <c r="F54" s="47"/>
      <c r="G54" s="47"/>
      <c r="H54" s="47"/>
      <c r="I54" s="47"/>
      <c r="J54" s="45"/>
      <c r="K54" s="47"/>
      <c r="L54" s="47"/>
      <c r="M54" s="45"/>
      <c r="N54" s="45"/>
      <c r="O54" s="47"/>
      <c r="P54" s="47"/>
      <c r="Q54" s="47"/>
      <c r="R54" s="47"/>
      <c r="S54" s="47"/>
      <c r="T54" s="47"/>
      <c r="U54" s="47"/>
      <c r="V54" s="47"/>
      <c r="W54" s="47"/>
      <c r="X54" s="47"/>
      <c r="Y54" s="47"/>
      <c r="Z54" s="47"/>
      <c r="AA54" s="47"/>
      <c r="AB54" s="47"/>
    </row>
    <row r="55" spans="1:28">
      <c r="A55" s="191"/>
      <c r="B55" s="61"/>
      <c r="C55" s="61"/>
      <c r="D55" s="61"/>
      <c r="E55" s="61"/>
      <c r="F55" s="47"/>
      <c r="G55" s="47"/>
      <c r="H55" s="47"/>
      <c r="I55" s="47"/>
      <c r="J55" s="45"/>
      <c r="K55" s="47"/>
      <c r="L55" s="47"/>
      <c r="M55" s="45"/>
      <c r="N55" s="45"/>
      <c r="O55" s="47"/>
      <c r="P55" s="47"/>
      <c r="Q55" s="47"/>
      <c r="R55" s="47"/>
      <c r="S55" s="47"/>
      <c r="T55" s="47"/>
      <c r="U55" s="47"/>
      <c r="V55" s="47"/>
      <c r="W55" s="47"/>
      <c r="X55" s="47"/>
      <c r="Y55" s="47"/>
      <c r="Z55" s="47"/>
      <c r="AA55" s="47"/>
      <c r="AB55" s="47"/>
    </row>
    <row r="56" spans="1:28">
      <c r="A56" s="191"/>
      <c r="B56" s="61"/>
      <c r="C56" s="61"/>
      <c r="D56" s="61"/>
      <c r="E56" s="61"/>
      <c r="F56" s="47"/>
      <c r="G56" s="47"/>
      <c r="H56" s="47"/>
      <c r="I56" s="47"/>
      <c r="J56" s="45"/>
      <c r="K56" s="47"/>
      <c r="L56" s="47"/>
      <c r="M56" s="45"/>
      <c r="N56" s="45"/>
      <c r="O56" s="47"/>
      <c r="P56" s="47"/>
      <c r="Q56" s="47"/>
      <c r="R56" s="47"/>
      <c r="S56" s="47"/>
      <c r="T56" s="47"/>
      <c r="U56" s="47"/>
      <c r="V56" s="47"/>
      <c r="W56" s="47"/>
      <c r="X56" s="47"/>
      <c r="Y56" s="47"/>
      <c r="Z56" s="47"/>
      <c r="AA56" s="47"/>
      <c r="AB56" s="47"/>
    </row>
    <row r="57" spans="1:28">
      <c r="A57" s="191"/>
      <c r="B57" s="61"/>
      <c r="C57" s="61"/>
      <c r="D57" s="61"/>
      <c r="E57" s="61"/>
      <c r="F57" s="47"/>
      <c r="G57" s="47"/>
      <c r="H57" s="47"/>
      <c r="I57" s="47"/>
      <c r="J57" s="45"/>
      <c r="K57" s="47"/>
      <c r="L57" s="47"/>
      <c r="M57" s="45"/>
      <c r="N57" s="45"/>
      <c r="O57" s="47"/>
      <c r="P57" s="47"/>
      <c r="Q57" s="47"/>
      <c r="R57" s="47"/>
      <c r="S57" s="47"/>
      <c r="T57" s="47"/>
      <c r="U57" s="47"/>
      <c r="V57" s="47"/>
      <c r="W57" s="47"/>
      <c r="X57" s="47"/>
      <c r="Y57" s="47"/>
      <c r="Z57" s="47"/>
      <c r="AA57" s="47"/>
      <c r="AB57" s="47"/>
    </row>
    <row r="58" spans="1:28">
      <c r="A58" s="191"/>
      <c r="B58" s="61"/>
      <c r="C58" s="61"/>
      <c r="D58" s="61"/>
      <c r="E58" s="61"/>
      <c r="F58" s="47"/>
      <c r="G58" s="47"/>
      <c r="H58" s="47"/>
      <c r="I58" s="47"/>
      <c r="J58" s="45"/>
      <c r="K58" s="47"/>
      <c r="L58" s="47"/>
      <c r="M58" s="45"/>
      <c r="N58" s="45"/>
      <c r="O58" s="47"/>
      <c r="P58" s="47"/>
      <c r="Q58" s="47"/>
      <c r="R58" s="47"/>
      <c r="S58" s="47"/>
      <c r="T58" s="47"/>
      <c r="U58" s="47"/>
      <c r="V58" s="47"/>
      <c r="W58" s="47"/>
      <c r="X58" s="47"/>
      <c r="Y58" s="47"/>
      <c r="Z58" s="47"/>
      <c r="AA58" s="47"/>
      <c r="AB58" s="47"/>
    </row>
    <row r="59" spans="1:28">
      <c r="A59" s="191"/>
      <c r="B59" s="61"/>
      <c r="C59" s="61"/>
      <c r="D59" s="61"/>
      <c r="E59" s="61"/>
      <c r="F59" s="47"/>
      <c r="G59" s="47"/>
      <c r="H59" s="47"/>
      <c r="I59" s="47"/>
      <c r="J59" s="45"/>
      <c r="K59" s="47"/>
      <c r="L59" s="47"/>
      <c r="M59" s="45"/>
      <c r="N59" s="45"/>
      <c r="O59" s="47"/>
      <c r="P59" s="47"/>
      <c r="Q59" s="47"/>
      <c r="R59" s="47"/>
      <c r="S59" s="47"/>
      <c r="T59" s="47"/>
      <c r="U59" s="47"/>
      <c r="V59" s="47"/>
      <c r="W59" s="47"/>
      <c r="X59" s="47"/>
      <c r="Y59" s="47"/>
      <c r="Z59" s="47"/>
      <c r="AA59" s="47"/>
      <c r="AB59" s="47"/>
    </row>
    <row r="60" spans="1:28">
      <c r="A60" s="191"/>
      <c r="B60" s="61"/>
      <c r="C60" s="61"/>
      <c r="D60" s="61"/>
      <c r="E60" s="61"/>
      <c r="F60" s="47"/>
      <c r="G60" s="47"/>
      <c r="H60" s="47"/>
      <c r="I60" s="47"/>
      <c r="J60" s="45"/>
      <c r="K60" s="47"/>
      <c r="L60" s="47"/>
      <c r="M60" s="45"/>
      <c r="N60" s="45"/>
      <c r="O60" s="47"/>
      <c r="P60" s="47"/>
      <c r="Q60" s="47"/>
      <c r="R60" s="47"/>
      <c r="S60" s="47"/>
      <c r="T60" s="47"/>
      <c r="U60" s="47"/>
      <c r="V60" s="47"/>
      <c r="W60" s="47"/>
      <c r="X60" s="47"/>
      <c r="Y60" s="47"/>
      <c r="Z60" s="47"/>
      <c r="AA60" s="47"/>
      <c r="AB60" s="47"/>
    </row>
    <row r="61" spans="1:28">
      <c r="A61" s="191"/>
      <c r="B61" s="61"/>
      <c r="C61" s="61"/>
      <c r="D61" s="61"/>
      <c r="E61" s="61"/>
      <c r="F61" s="47"/>
      <c r="G61" s="47"/>
      <c r="H61" s="47"/>
      <c r="I61" s="47"/>
      <c r="J61" s="45"/>
      <c r="K61" s="47"/>
      <c r="L61" s="47"/>
      <c r="M61" s="45"/>
      <c r="N61" s="45"/>
      <c r="O61" s="47"/>
      <c r="P61" s="47"/>
      <c r="Q61" s="47"/>
      <c r="R61" s="47"/>
      <c r="S61" s="47"/>
      <c r="T61" s="47"/>
      <c r="U61" s="47"/>
      <c r="V61" s="47"/>
      <c r="W61" s="47"/>
      <c r="X61" s="47"/>
      <c r="Y61" s="47"/>
      <c r="Z61" s="47"/>
      <c r="AA61" s="47"/>
      <c r="AB61" s="47"/>
    </row>
    <row r="62" spans="1:28">
      <c r="A62" s="191"/>
      <c r="B62" s="61"/>
      <c r="C62" s="61"/>
      <c r="D62" s="61"/>
      <c r="E62" s="61"/>
      <c r="F62" s="47"/>
      <c r="G62" s="47"/>
      <c r="H62" s="47"/>
      <c r="I62" s="47"/>
      <c r="J62" s="45"/>
      <c r="K62" s="47"/>
      <c r="L62" s="47"/>
      <c r="M62" s="45"/>
      <c r="N62" s="45"/>
      <c r="O62" s="47"/>
      <c r="P62" s="47"/>
      <c r="Q62" s="47"/>
      <c r="R62" s="47"/>
      <c r="S62" s="47"/>
      <c r="T62" s="47"/>
      <c r="U62" s="47"/>
      <c r="V62" s="47"/>
      <c r="W62" s="47"/>
      <c r="X62" s="47"/>
      <c r="Y62" s="47"/>
      <c r="Z62" s="47"/>
      <c r="AA62" s="47"/>
      <c r="AB62" s="47"/>
    </row>
    <row r="63" spans="1:28">
      <c r="A63" s="191"/>
      <c r="B63" s="61"/>
      <c r="C63" s="61"/>
      <c r="D63" s="61"/>
      <c r="E63" s="61"/>
      <c r="F63" s="47"/>
      <c r="G63" s="47"/>
      <c r="H63" s="47"/>
      <c r="I63" s="47"/>
      <c r="J63" s="45"/>
      <c r="K63" s="47"/>
      <c r="L63" s="47"/>
      <c r="M63" s="45"/>
      <c r="N63" s="45"/>
      <c r="O63" s="47"/>
      <c r="P63" s="47"/>
      <c r="Q63" s="47"/>
      <c r="R63" s="47"/>
      <c r="S63" s="47"/>
      <c r="T63" s="47"/>
      <c r="U63" s="47"/>
      <c r="V63" s="47"/>
      <c r="W63" s="47"/>
      <c r="X63" s="47"/>
      <c r="Y63" s="47"/>
      <c r="Z63" s="47"/>
      <c r="AA63" s="47"/>
      <c r="AB63" s="47"/>
    </row>
    <row r="64" spans="1:28">
      <c r="A64" s="191"/>
      <c r="B64" s="61"/>
      <c r="C64" s="61"/>
      <c r="D64" s="61"/>
      <c r="E64" s="61"/>
      <c r="F64" s="47"/>
      <c r="G64" s="47"/>
      <c r="H64" s="47"/>
      <c r="I64" s="47"/>
      <c r="J64" s="45"/>
      <c r="K64" s="47"/>
      <c r="L64" s="47"/>
      <c r="M64" s="45"/>
      <c r="N64" s="45"/>
      <c r="O64" s="47"/>
      <c r="P64" s="47"/>
      <c r="Q64" s="47"/>
      <c r="R64" s="47"/>
      <c r="S64" s="47"/>
      <c r="T64" s="47"/>
      <c r="U64" s="47"/>
      <c r="V64" s="47"/>
      <c r="W64" s="47"/>
      <c r="X64" s="47"/>
      <c r="Y64" s="47"/>
      <c r="Z64" s="47"/>
      <c r="AA64" s="47"/>
      <c r="AB64" s="47"/>
    </row>
    <row r="65" spans="1:28">
      <c r="A65" s="191"/>
      <c r="B65" s="61"/>
      <c r="C65" s="61"/>
      <c r="D65" s="61"/>
      <c r="E65" s="61"/>
      <c r="F65" s="47"/>
      <c r="G65" s="47"/>
      <c r="H65" s="47"/>
      <c r="I65" s="47"/>
      <c r="J65" s="45"/>
      <c r="K65" s="47"/>
      <c r="L65" s="47"/>
      <c r="M65" s="45"/>
      <c r="N65" s="45"/>
      <c r="O65" s="47"/>
      <c r="P65" s="47"/>
      <c r="Q65" s="47"/>
      <c r="R65" s="47"/>
      <c r="S65" s="47"/>
      <c r="T65" s="47"/>
      <c r="U65" s="47"/>
      <c r="V65" s="47"/>
      <c r="W65" s="47"/>
      <c r="X65" s="47"/>
      <c r="Y65" s="47"/>
      <c r="Z65" s="47"/>
      <c r="AA65" s="47"/>
      <c r="AB65" s="47"/>
    </row>
    <row r="66" spans="1:28">
      <c r="A66" s="191"/>
      <c r="B66" s="61"/>
      <c r="C66" s="61"/>
      <c r="D66" s="61"/>
      <c r="E66" s="61"/>
      <c r="F66" s="47"/>
      <c r="G66" s="47"/>
      <c r="H66" s="47"/>
      <c r="I66" s="47"/>
      <c r="J66" s="45"/>
      <c r="K66" s="47"/>
      <c r="L66" s="47"/>
      <c r="M66" s="45"/>
      <c r="N66" s="45"/>
      <c r="O66" s="47"/>
      <c r="P66" s="47"/>
      <c r="Q66" s="47"/>
      <c r="R66" s="47"/>
      <c r="S66" s="47"/>
      <c r="T66" s="47"/>
      <c r="U66" s="47"/>
      <c r="V66" s="47"/>
      <c r="W66" s="47"/>
      <c r="X66" s="47"/>
      <c r="Y66" s="47"/>
      <c r="Z66" s="47"/>
      <c r="AA66" s="47"/>
      <c r="AB66" s="47"/>
    </row>
    <row r="67" spans="1:28">
      <c r="A67" s="191"/>
      <c r="B67" s="61"/>
      <c r="C67" s="61"/>
      <c r="D67" s="61"/>
      <c r="E67" s="61"/>
      <c r="F67" s="47"/>
      <c r="G67" s="47"/>
      <c r="H67" s="47"/>
      <c r="I67" s="47"/>
      <c r="J67" s="45"/>
      <c r="K67" s="47"/>
      <c r="L67" s="47"/>
      <c r="M67" s="45"/>
      <c r="N67" s="45"/>
      <c r="O67" s="47"/>
      <c r="P67" s="47"/>
      <c r="Q67" s="47"/>
      <c r="R67" s="47"/>
      <c r="S67" s="47"/>
      <c r="T67" s="47"/>
      <c r="U67" s="47"/>
      <c r="V67" s="47"/>
      <c r="W67" s="47"/>
      <c r="X67" s="47"/>
      <c r="Y67" s="47"/>
      <c r="Z67" s="47"/>
      <c r="AA67" s="47"/>
      <c r="AB67" s="47"/>
    </row>
    <row r="68" spans="1:28">
      <c r="A68" s="191"/>
      <c r="B68" s="61"/>
      <c r="C68" s="61"/>
      <c r="D68" s="61"/>
      <c r="E68" s="61"/>
      <c r="F68" s="47"/>
      <c r="G68" s="47"/>
      <c r="H68" s="47"/>
      <c r="I68" s="47"/>
      <c r="J68" s="45"/>
      <c r="K68" s="47"/>
      <c r="L68" s="47"/>
      <c r="M68" s="45"/>
      <c r="N68" s="45"/>
      <c r="O68" s="47"/>
      <c r="P68" s="47"/>
      <c r="Q68" s="47"/>
      <c r="R68" s="47"/>
      <c r="S68" s="47"/>
      <c r="T68" s="47"/>
      <c r="U68" s="47"/>
      <c r="V68" s="47"/>
      <c r="W68" s="47"/>
      <c r="X68" s="47"/>
      <c r="Y68" s="47"/>
      <c r="Z68" s="47"/>
      <c r="AA68" s="47"/>
      <c r="AB68" s="47"/>
    </row>
    <row r="69" spans="1:28">
      <c r="A69" s="191"/>
      <c r="B69" s="61"/>
      <c r="C69" s="61"/>
      <c r="D69" s="61"/>
      <c r="E69" s="61"/>
      <c r="F69" s="47"/>
      <c r="G69" s="47"/>
      <c r="H69" s="47"/>
      <c r="I69" s="47"/>
      <c r="J69" s="45"/>
      <c r="K69" s="47"/>
      <c r="L69" s="47"/>
      <c r="M69" s="45"/>
      <c r="N69" s="45"/>
      <c r="O69" s="47"/>
      <c r="P69" s="47"/>
      <c r="Q69" s="47"/>
      <c r="R69" s="47"/>
      <c r="S69" s="47"/>
      <c r="T69" s="47"/>
      <c r="U69" s="47"/>
      <c r="V69" s="47"/>
      <c r="W69" s="47"/>
      <c r="X69" s="47"/>
      <c r="Y69" s="47"/>
      <c r="Z69" s="47"/>
      <c r="AA69" s="47"/>
      <c r="AB69" s="47"/>
    </row>
    <row r="70" spans="1:28">
      <c r="A70" s="191"/>
      <c r="B70" s="61"/>
      <c r="C70" s="61"/>
      <c r="D70" s="61"/>
      <c r="E70" s="61"/>
      <c r="F70" s="47"/>
      <c r="G70" s="47"/>
      <c r="H70" s="47"/>
      <c r="I70" s="47"/>
      <c r="J70" s="45"/>
      <c r="K70" s="47"/>
      <c r="L70" s="47"/>
      <c r="M70" s="45"/>
      <c r="N70" s="45"/>
      <c r="O70" s="47"/>
      <c r="P70" s="47"/>
      <c r="Q70" s="47"/>
      <c r="R70" s="47"/>
      <c r="S70" s="47"/>
      <c r="T70" s="47"/>
      <c r="U70" s="47"/>
      <c r="V70" s="47"/>
      <c r="W70" s="47"/>
      <c r="X70" s="47"/>
      <c r="Y70" s="47"/>
      <c r="Z70" s="47"/>
      <c r="AA70" s="47"/>
      <c r="AB70" s="47"/>
    </row>
    <row r="71" spans="1:28">
      <c r="A71" s="191"/>
      <c r="B71" s="61"/>
      <c r="C71" s="61"/>
      <c r="D71" s="61"/>
      <c r="E71" s="61"/>
      <c r="F71" s="47"/>
      <c r="G71" s="47"/>
      <c r="H71" s="47"/>
      <c r="I71" s="47"/>
      <c r="J71" s="45"/>
      <c r="K71" s="47"/>
      <c r="L71" s="47"/>
      <c r="M71" s="45"/>
      <c r="N71" s="45"/>
      <c r="O71" s="47"/>
      <c r="P71" s="47"/>
      <c r="Q71" s="47"/>
      <c r="R71" s="47"/>
      <c r="S71" s="47"/>
      <c r="T71" s="47"/>
      <c r="U71" s="47"/>
      <c r="V71" s="47"/>
      <c r="W71" s="47"/>
      <c r="X71" s="47"/>
      <c r="Y71" s="47"/>
      <c r="Z71" s="47"/>
      <c r="AA71" s="47"/>
      <c r="AB71" s="47"/>
    </row>
    <row r="72" spans="1:28">
      <c r="A72" s="191"/>
      <c r="B72" s="61"/>
      <c r="C72" s="61"/>
      <c r="D72" s="61"/>
      <c r="E72" s="61"/>
      <c r="F72" s="47"/>
      <c r="G72" s="47"/>
      <c r="H72" s="47"/>
      <c r="I72" s="47"/>
      <c r="J72" s="45"/>
      <c r="K72" s="47"/>
      <c r="L72" s="47"/>
      <c r="M72" s="45"/>
      <c r="N72" s="45"/>
      <c r="O72" s="47"/>
      <c r="P72" s="47"/>
      <c r="Q72" s="47"/>
      <c r="R72" s="47"/>
      <c r="S72" s="47"/>
      <c r="T72" s="47"/>
      <c r="U72" s="47"/>
      <c r="V72" s="47"/>
      <c r="W72" s="47"/>
      <c r="X72" s="47"/>
      <c r="Y72" s="47"/>
      <c r="Z72" s="47"/>
      <c r="AA72" s="47"/>
      <c r="AB72" s="47"/>
    </row>
    <row r="73" spans="1:28">
      <c r="A73" s="191"/>
      <c r="B73" s="61"/>
      <c r="C73" s="61"/>
      <c r="D73" s="61"/>
      <c r="E73" s="61"/>
      <c r="F73" s="47"/>
      <c r="G73" s="47"/>
      <c r="H73" s="47"/>
      <c r="I73" s="47"/>
      <c r="J73" s="45"/>
      <c r="K73" s="47"/>
      <c r="L73" s="47"/>
      <c r="M73" s="45"/>
      <c r="N73" s="45"/>
      <c r="O73" s="47"/>
      <c r="P73" s="47"/>
      <c r="Q73" s="47"/>
      <c r="R73" s="47"/>
      <c r="S73" s="47"/>
      <c r="T73" s="47"/>
      <c r="U73" s="47"/>
      <c r="V73" s="47"/>
      <c r="W73" s="47"/>
      <c r="X73" s="47"/>
      <c r="Y73" s="47"/>
      <c r="Z73" s="47"/>
      <c r="AA73" s="47"/>
      <c r="AB73" s="47"/>
    </row>
    <row r="74" spans="1:28">
      <c r="A74" s="191"/>
      <c r="B74" s="61"/>
      <c r="C74" s="61"/>
      <c r="D74" s="61"/>
      <c r="E74" s="61"/>
      <c r="F74" s="47"/>
      <c r="G74" s="47"/>
      <c r="H74" s="47"/>
      <c r="I74" s="47"/>
      <c r="J74" s="45"/>
      <c r="K74" s="47"/>
      <c r="L74" s="47"/>
      <c r="M74" s="45"/>
      <c r="N74" s="45"/>
      <c r="O74" s="47"/>
      <c r="P74" s="47"/>
      <c r="Q74" s="47"/>
      <c r="R74" s="47"/>
      <c r="S74" s="47"/>
      <c r="T74" s="47"/>
      <c r="U74" s="47"/>
      <c r="V74" s="47"/>
      <c r="W74" s="47"/>
      <c r="X74" s="47"/>
      <c r="Y74" s="47"/>
      <c r="Z74" s="47"/>
      <c r="AA74" s="47"/>
      <c r="AB74" s="47"/>
    </row>
    <row r="75" spans="1:28">
      <c r="A75" s="191"/>
      <c r="B75" s="61"/>
      <c r="C75" s="61"/>
      <c r="D75" s="61"/>
      <c r="E75" s="61"/>
      <c r="F75" s="47"/>
      <c r="G75" s="47"/>
      <c r="H75" s="47"/>
      <c r="I75" s="47"/>
      <c r="J75" s="45"/>
      <c r="K75" s="47"/>
      <c r="L75" s="47"/>
      <c r="M75" s="45"/>
      <c r="N75" s="45"/>
      <c r="O75" s="47"/>
      <c r="P75" s="47"/>
      <c r="Q75" s="47"/>
      <c r="R75" s="47"/>
      <c r="S75" s="47"/>
      <c r="T75" s="47"/>
      <c r="U75" s="47"/>
      <c r="V75" s="47"/>
      <c r="W75" s="47"/>
      <c r="X75" s="47"/>
      <c r="Y75" s="47"/>
      <c r="Z75" s="47"/>
      <c r="AA75" s="47"/>
      <c r="AB75" s="47"/>
    </row>
    <row r="76" spans="1:28">
      <c r="A76" s="191"/>
      <c r="B76" s="61"/>
      <c r="C76" s="61"/>
      <c r="D76" s="61"/>
      <c r="E76" s="61"/>
      <c r="F76" s="47"/>
      <c r="G76" s="47"/>
      <c r="H76" s="47"/>
      <c r="I76" s="47"/>
      <c r="J76" s="45"/>
      <c r="K76" s="47"/>
      <c r="L76" s="47"/>
      <c r="M76" s="45"/>
      <c r="N76" s="45"/>
      <c r="O76" s="47"/>
      <c r="P76" s="47"/>
      <c r="Q76" s="47"/>
      <c r="R76" s="47"/>
      <c r="S76" s="47"/>
      <c r="T76" s="47"/>
      <c r="U76" s="47"/>
      <c r="V76" s="47"/>
      <c r="W76" s="47"/>
      <c r="X76" s="47"/>
      <c r="Y76" s="47"/>
      <c r="Z76" s="47"/>
      <c r="AA76" s="47"/>
      <c r="AB76" s="47"/>
    </row>
    <row r="77" spans="1:28">
      <c r="A77" s="191"/>
      <c r="B77" s="61"/>
      <c r="C77" s="61"/>
      <c r="D77" s="61"/>
      <c r="E77" s="61"/>
      <c r="F77" s="47"/>
      <c r="G77" s="47"/>
      <c r="H77" s="47"/>
      <c r="I77" s="47"/>
      <c r="J77" s="45"/>
      <c r="K77" s="47"/>
      <c r="L77" s="47"/>
      <c r="M77" s="45"/>
      <c r="N77" s="45"/>
      <c r="O77" s="47"/>
      <c r="P77" s="47"/>
      <c r="Q77" s="47"/>
      <c r="R77" s="47"/>
      <c r="S77" s="47"/>
      <c r="T77" s="47"/>
      <c r="U77" s="47"/>
      <c r="V77" s="47"/>
      <c r="W77" s="47"/>
      <c r="X77" s="47"/>
      <c r="Y77" s="47"/>
      <c r="Z77" s="47"/>
      <c r="AA77" s="47"/>
      <c r="AB77" s="47"/>
    </row>
    <row r="78" spans="1:28">
      <c r="A78" s="191"/>
      <c r="B78" s="61"/>
      <c r="C78" s="61"/>
      <c r="D78" s="61"/>
      <c r="E78" s="61"/>
      <c r="F78" s="47"/>
      <c r="G78" s="47"/>
      <c r="H78" s="47"/>
      <c r="I78" s="47"/>
      <c r="J78" s="45"/>
      <c r="K78" s="47"/>
      <c r="L78" s="47"/>
      <c r="M78" s="45"/>
      <c r="N78" s="45"/>
      <c r="O78" s="47"/>
      <c r="P78" s="47"/>
      <c r="Q78" s="47"/>
      <c r="R78" s="47"/>
      <c r="S78" s="47"/>
      <c r="T78" s="47"/>
      <c r="U78" s="47"/>
      <c r="V78" s="47"/>
      <c r="W78" s="47"/>
      <c r="X78" s="47"/>
      <c r="Y78" s="47"/>
      <c r="Z78" s="47"/>
      <c r="AA78" s="47"/>
      <c r="AB78" s="47"/>
    </row>
    <row r="79" spans="1:28">
      <c r="A79" s="191"/>
      <c r="B79" s="61"/>
      <c r="C79" s="61"/>
      <c r="D79" s="61"/>
      <c r="E79" s="61"/>
      <c r="F79" s="47"/>
      <c r="G79" s="47"/>
      <c r="H79" s="47"/>
      <c r="I79" s="47"/>
      <c r="J79" s="45"/>
      <c r="K79" s="47"/>
      <c r="L79" s="47"/>
      <c r="M79" s="45"/>
      <c r="N79" s="45"/>
      <c r="O79" s="47"/>
      <c r="P79" s="47"/>
      <c r="Q79" s="47"/>
      <c r="R79" s="47"/>
      <c r="S79" s="47"/>
      <c r="T79" s="47"/>
      <c r="U79" s="47"/>
      <c r="V79" s="47"/>
      <c r="W79" s="47"/>
      <c r="X79" s="47"/>
      <c r="Y79" s="47"/>
      <c r="Z79" s="47"/>
      <c r="AA79" s="47"/>
      <c r="AB79" s="47"/>
    </row>
    <row r="80" spans="1:28">
      <c r="A80" s="191"/>
      <c r="B80" s="61"/>
      <c r="C80" s="61"/>
      <c r="D80" s="61"/>
      <c r="E80" s="61"/>
      <c r="F80" s="47"/>
      <c r="G80" s="47"/>
      <c r="H80" s="47"/>
      <c r="I80" s="47"/>
      <c r="J80" s="45"/>
      <c r="K80" s="47"/>
      <c r="L80" s="47"/>
      <c r="M80" s="45"/>
      <c r="N80" s="45"/>
      <c r="O80" s="47"/>
      <c r="P80" s="47"/>
      <c r="Q80" s="47"/>
      <c r="R80" s="47"/>
      <c r="S80" s="47"/>
      <c r="T80" s="47"/>
      <c r="U80" s="47"/>
      <c r="V80" s="47"/>
      <c r="W80" s="47"/>
      <c r="X80" s="47"/>
      <c r="Y80" s="47"/>
      <c r="Z80" s="47"/>
      <c r="AA80" s="47"/>
      <c r="AB80" s="47"/>
    </row>
    <row r="81" spans="1:28">
      <c r="A81" s="191"/>
      <c r="B81" s="61"/>
      <c r="C81" s="61"/>
      <c r="D81" s="61"/>
      <c r="E81" s="61"/>
      <c r="F81" s="47"/>
      <c r="G81" s="47"/>
      <c r="H81" s="47"/>
      <c r="I81" s="47"/>
      <c r="J81" s="45"/>
      <c r="K81" s="47"/>
      <c r="L81" s="47"/>
      <c r="M81" s="45"/>
      <c r="N81" s="45"/>
      <c r="O81" s="47"/>
      <c r="P81" s="47"/>
      <c r="Q81" s="47"/>
      <c r="R81" s="47"/>
      <c r="S81" s="47"/>
      <c r="T81" s="47"/>
      <c r="U81" s="47"/>
      <c r="V81" s="47"/>
      <c r="W81" s="47"/>
      <c r="X81" s="47"/>
      <c r="Y81" s="47"/>
      <c r="Z81" s="47"/>
      <c r="AA81" s="47"/>
      <c r="AB81" s="47"/>
    </row>
    <row r="82" spans="1:28">
      <c r="A82" s="191"/>
      <c r="B82" s="61"/>
      <c r="C82" s="61"/>
      <c r="D82" s="61"/>
      <c r="E82" s="61"/>
      <c r="F82" s="47"/>
      <c r="G82" s="47"/>
      <c r="H82" s="47"/>
      <c r="I82" s="47"/>
      <c r="J82" s="45"/>
      <c r="K82" s="47"/>
      <c r="L82" s="47"/>
      <c r="M82" s="45"/>
      <c r="N82" s="45"/>
      <c r="O82" s="47"/>
      <c r="P82" s="47"/>
      <c r="Q82" s="47"/>
      <c r="R82" s="47"/>
      <c r="S82" s="47"/>
      <c r="T82" s="47"/>
      <c r="U82" s="47"/>
      <c r="V82" s="47"/>
      <c r="W82" s="47"/>
      <c r="X82" s="47"/>
      <c r="Y82" s="47"/>
      <c r="Z82" s="47"/>
      <c r="AA82" s="47"/>
      <c r="AB82" s="47"/>
    </row>
    <row r="83" spans="1:28">
      <c r="A83" s="191"/>
      <c r="B83" s="61"/>
      <c r="C83" s="61"/>
      <c r="D83" s="61"/>
      <c r="E83" s="61"/>
      <c r="F83" s="47"/>
      <c r="G83" s="47"/>
      <c r="H83" s="47"/>
      <c r="I83" s="47"/>
      <c r="J83" s="45"/>
      <c r="K83" s="47"/>
      <c r="L83" s="47"/>
      <c r="M83" s="45"/>
      <c r="N83" s="45"/>
      <c r="O83" s="47"/>
      <c r="P83" s="47"/>
      <c r="Q83" s="47"/>
      <c r="R83" s="47"/>
      <c r="S83" s="47"/>
      <c r="T83" s="47"/>
      <c r="U83" s="47"/>
      <c r="V83" s="47"/>
      <c r="W83" s="47"/>
      <c r="X83" s="47"/>
      <c r="Y83" s="47"/>
      <c r="Z83" s="47"/>
      <c r="AA83" s="47"/>
      <c r="AB83" s="47"/>
    </row>
    <row r="84" spans="1:28">
      <c r="A84" s="191"/>
      <c r="B84" s="61"/>
      <c r="C84" s="61"/>
      <c r="D84" s="61"/>
      <c r="E84" s="61"/>
      <c r="F84" s="47"/>
      <c r="G84" s="47"/>
      <c r="H84" s="47"/>
      <c r="I84" s="47"/>
      <c r="J84" s="45"/>
      <c r="K84" s="47"/>
      <c r="L84" s="47"/>
      <c r="M84" s="45"/>
      <c r="N84" s="45"/>
      <c r="O84" s="47"/>
      <c r="P84" s="47"/>
      <c r="Q84" s="47"/>
      <c r="R84" s="47"/>
      <c r="S84" s="47"/>
      <c r="T84" s="47"/>
      <c r="U84" s="47"/>
      <c r="V84" s="47"/>
      <c r="W84" s="47"/>
      <c r="X84" s="47"/>
      <c r="Y84" s="47"/>
      <c r="Z84" s="47"/>
      <c r="AA84" s="47"/>
      <c r="AB84" s="47"/>
    </row>
    <row r="85" spans="1:28">
      <c r="A85" s="191"/>
      <c r="B85" s="61"/>
      <c r="C85" s="61"/>
      <c r="D85" s="61"/>
      <c r="E85" s="61"/>
      <c r="F85" s="47"/>
      <c r="G85" s="47"/>
      <c r="H85" s="47"/>
      <c r="I85" s="47"/>
      <c r="J85" s="45"/>
      <c r="K85" s="47"/>
      <c r="L85" s="47"/>
      <c r="M85" s="45"/>
      <c r="N85" s="45"/>
      <c r="O85" s="47"/>
      <c r="P85" s="47"/>
      <c r="Q85" s="47"/>
      <c r="R85" s="47"/>
      <c r="S85" s="47"/>
      <c r="T85" s="47"/>
      <c r="U85" s="47"/>
      <c r="V85" s="47"/>
      <c r="W85" s="47"/>
      <c r="X85" s="47"/>
      <c r="Y85" s="47"/>
      <c r="Z85" s="47"/>
      <c r="AA85" s="47"/>
      <c r="AB85" s="47"/>
    </row>
    <row r="86" spans="1:28">
      <c r="A86" s="191"/>
      <c r="B86" s="61"/>
      <c r="C86" s="61"/>
      <c r="D86" s="61"/>
      <c r="E86" s="61"/>
      <c r="F86" s="47"/>
      <c r="G86" s="47"/>
      <c r="H86" s="47"/>
      <c r="I86" s="47"/>
      <c r="J86" s="45"/>
      <c r="K86" s="47"/>
      <c r="L86" s="47"/>
      <c r="M86" s="45"/>
      <c r="N86" s="45"/>
      <c r="O86" s="47"/>
      <c r="P86" s="47"/>
      <c r="Q86" s="47"/>
      <c r="R86" s="47"/>
      <c r="S86" s="47"/>
      <c r="T86" s="47"/>
      <c r="U86" s="47"/>
      <c r="V86" s="47"/>
      <c r="W86" s="47"/>
      <c r="X86" s="47"/>
      <c r="Y86" s="47"/>
      <c r="Z86" s="47"/>
      <c r="AA86" s="47"/>
      <c r="AB86" s="47"/>
    </row>
    <row r="87" spans="1:28">
      <c r="A87" s="191"/>
      <c r="B87" s="61"/>
      <c r="C87" s="61"/>
      <c r="D87" s="61"/>
      <c r="E87" s="61"/>
      <c r="F87" s="47"/>
      <c r="G87" s="47"/>
      <c r="H87" s="47"/>
      <c r="I87" s="47"/>
      <c r="J87" s="45"/>
      <c r="K87" s="47"/>
      <c r="L87" s="47"/>
      <c r="M87" s="45"/>
      <c r="N87" s="45"/>
      <c r="O87" s="47"/>
      <c r="P87" s="47"/>
      <c r="Q87" s="47"/>
      <c r="R87" s="47"/>
      <c r="S87" s="47"/>
      <c r="T87" s="47"/>
      <c r="U87" s="47"/>
      <c r="V87" s="47"/>
      <c r="W87" s="47"/>
      <c r="X87" s="47"/>
      <c r="Y87" s="47"/>
      <c r="Z87" s="47"/>
      <c r="AA87" s="47"/>
      <c r="AB87" s="47"/>
    </row>
    <row r="88" spans="1:28">
      <c r="A88" s="191"/>
      <c r="B88" s="61"/>
      <c r="C88" s="61"/>
      <c r="D88" s="61"/>
      <c r="E88" s="61"/>
      <c r="F88" s="47"/>
      <c r="G88" s="47"/>
      <c r="H88" s="47"/>
      <c r="I88" s="47"/>
      <c r="J88" s="45"/>
      <c r="K88" s="47"/>
      <c r="L88" s="47"/>
      <c r="M88" s="45"/>
      <c r="N88" s="45"/>
      <c r="O88" s="47"/>
      <c r="P88" s="47"/>
      <c r="Q88" s="47"/>
      <c r="R88" s="47"/>
      <c r="S88" s="47"/>
      <c r="T88" s="47"/>
      <c r="U88" s="47"/>
      <c r="V88" s="47"/>
      <c r="W88" s="47"/>
      <c r="X88" s="47"/>
      <c r="Y88" s="47"/>
      <c r="Z88" s="47"/>
      <c r="AA88" s="47"/>
      <c r="AB88" s="47"/>
    </row>
    <row r="89" spans="1:28">
      <c r="A89" s="191"/>
      <c r="B89" s="61"/>
      <c r="C89" s="61"/>
      <c r="D89" s="61"/>
      <c r="E89" s="61"/>
      <c r="F89" s="47"/>
      <c r="G89" s="47"/>
      <c r="H89" s="47"/>
      <c r="I89" s="47"/>
      <c r="J89" s="45"/>
      <c r="K89" s="47"/>
      <c r="L89" s="47"/>
      <c r="M89" s="45"/>
      <c r="N89" s="45"/>
      <c r="O89" s="47"/>
      <c r="P89" s="47"/>
      <c r="Q89" s="47"/>
      <c r="R89" s="47"/>
      <c r="S89" s="47"/>
      <c r="T89" s="47"/>
      <c r="U89" s="47"/>
      <c r="V89" s="47"/>
      <c r="W89" s="47"/>
      <c r="X89" s="47"/>
      <c r="Y89" s="47"/>
      <c r="Z89" s="47"/>
      <c r="AA89" s="47"/>
      <c r="AB89" s="47"/>
    </row>
    <row r="90" spans="1:28">
      <c r="A90" s="191"/>
      <c r="B90" s="61"/>
      <c r="C90" s="61"/>
      <c r="D90" s="61"/>
      <c r="E90" s="61"/>
      <c r="F90" s="47"/>
      <c r="G90" s="47"/>
      <c r="H90" s="47"/>
      <c r="I90" s="47"/>
      <c r="J90" s="45"/>
      <c r="K90" s="47"/>
      <c r="L90" s="47"/>
      <c r="M90" s="45"/>
      <c r="N90" s="45"/>
      <c r="O90" s="47"/>
      <c r="P90" s="47"/>
      <c r="Q90" s="47"/>
      <c r="R90" s="47"/>
      <c r="S90" s="47"/>
      <c r="T90" s="47"/>
      <c r="U90" s="47"/>
      <c r="V90" s="47"/>
      <c r="W90" s="47"/>
      <c r="X90" s="47"/>
      <c r="Y90" s="47"/>
      <c r="Z90" s="47"/>
      <c r="AA90" s="47"/>
      <c r="AB90" s="47"/>
    </row>
    <row r="91" spans="1:28">
      <c r="A91" s="191"/>
      <c r="B91" s="61"/>
      <c r="C91" s="61"/>
      <c r="D91" s="61"/>
      <c r="E91" s="61"/>
      <c r="F91" s="47"/>
      <c r="G91" s="47"/>
      <c r="H91" s="47"/>
      <c r="I91" s="47"/>
      <c r="J91" s="45"/>
      <c r="K91" s="47"/>
      <c r="L91" s="47"/>
      <c r="M91" s="45"/>
      <c r="N91" s="45"/>
      <c r="O91" s="47"/>
      <c r="P91" s="47"/>
      <c r="Q91" s="47"/>
      <c r="R91" s="47"/>
      <c r="S91" s="47"/>
      <c r="T91" s="47"/>
      <c r="U91" s="47"/>
      <c r="V91" s="47"/>
      <c r="W91" s="47"/>
      <c r="X91" s="47"/>
      <c r="Y91" s="47"/>
      <c r="Z91" s="47"/>
      <c r="AA91" s="47"/>
      <c r="AB91" s="47"/>
    </row>
    <row r="92" spans="1:28">
      <c r="A92" s="191"/>
      <c r="B92" s="61"/>
      <c r="C92" s="61"/>
      <c r="D92" s="61"/>
      <c r="E92" s="61"/>
      <c r="F92" s="47"/>
      <c r="G92" s="47"/>
      <c r="H92" s="47"/>
      <c r="I92" s="47"/>
      <c r="J92" s="45"/>
      <c r="K92" s="47"/>
      <c r="L92" s="47"/>
      <c r="M92" s="45"/>
      <c r="N92" s="45"/>
      <c r="O92" s="47"/>
      <c r="P92" s="47"/>
      <c r="Q92" s="47"/>
      <c r="R92" s="47"/>
      <c r="S92" s="47"/>
      <c r="T92" s="47"/>
      <c r="U92" s="47"/>
      <c r="V92" s="47"/>
      <c r="W92" s="47"/>
      <c r="X92" s="47"/>
      <c r="Y92" s="47"/>
      <c r="Z92" s="47"/>
      <c r="AA92" s="47"/>
      <c r="AB92" s="47"/>
    </row>
    <row r="93" spans="1:28">
      <c r="A93" s="191"/>
      <c r="B93" s="61"/>
      <c r="C93" s="61"/>
      <c r="D93" s="61"/>
      <c r="E93" s="61"/>
      <c r="F93" s="47"/>
      <c r="G93" s="47"/>
      <c r="H93" s="47"/>
      <c r="I93" s="47"/>
      <c r="J93" s="45"/>
      <c r="K93" s="47"/>
      <c r="L93" s="47"/>
      <c r="M93" s="45"/>
      <c r="N93" s="45"/>
      <c r="O93" s="47"/>
      <c r="P93" s="47"/>
      <c r="Q93" s="47"/>
      <c r="R93" s="47"/>
      <c r="S93" s="47"/>
      <c r="T93" s="47"/>
      <c r="U93" s="47"/>
      <c r="V93" s="47"/>
      <c r="W93" s="47"/>
      <c r="X93" s="47"/>
      <c r="Y93" s="47"/>
      <c r="Z93" s="47"/>
      <c r="AA93" s="47"/>
      <c r="AB93" s="47"/>
    </row>
    <row r="94" spans="1:28">
      <c r="A94" s="191"/>
      <c r="B94" s="61"/>
      <c r="C94" s="61"/>
      <c r="D94" s="61"/>
      <c r="E94" s="61"/>
      <c r="F94" s="47"/>
      <c r="G94" s="47"/>
      <c r="H94" s="47"/>
      <c r="I94" s="47"/>
      <c r="J94" s="45"/>
      <c r="K94" s="47"/>
      <c r="L94" s="47"/>
      <c r="M94" s="45"/>
      <c r="N94" s="45"/>
      <c r="O94" s="47"/>
      <c r="P94" s="47"/>
      <c r="Q94" s="47"/>
      <c r="R94" s="47"/>
      <c r="S94" s="47"/>
      <c r="T94" s="47"/>
      <c r="U94" s="47"/>
      <c r="V94" s="47"/>
      <c r="W94" s="47"/>
      <c r="X94" s="47"/>
      <c r="Y94" s="47"/>
      <c r="Z94" s="47"/>
      <c r="AA94" s="47"/>
      <c r="AB94" s="47"/>
    </row>
    <row r="95" spans="1:28">
      <c r="A95" s="191"/>
      <c r="B95" s="61"/>
      <c r="C95" s="61"/>
      <c r="D95" s="61"/>
      <c r="E95" s="61"/>
      <c r="F95" s="47"/>
      <c r="G95" s="47"/>
      <c r="H95" s="47"/>
      <c r="I95" s="47"/>
      <c r="J95" s="45"/>
      <c r="K95" s="47"/>
      <c r="L95" s="47"/>
      <c r="M95" s="45"/>
      <c r="N95" s="45"/>
      <c r="O95" s="47"/>
      <c r="P95" s="47"/>
      <c r="Q95" s="47"/>
      <c r="R95" s="47"/>
      <c r="S95" s="47"/>
      <c r="T95" s="47"/>
      <c r="U95" s="47"/>
      <c r="V95" s="47"/>
      <c r="W95" s="47"/>
      <c r="X95" s="47"/>
      <c r="Y95" s="47"/>
      <c r="Z95" s="47"/>
      <c r="AA95" s="47"/>
      <c r="AB95" s="47"/>
    </row>
    <row r="96" spans="1:28">
      <c r="A96" s="191"/>
      <c r="B96" s="61"/>
      <c r="C96" s="61"/>
      <c r="D96" s="61"/>
      <c r="E96" s="61"/>
      <c r="F96" s="47"/>
      <c r="G96" s="47"/>
      <c r="H96" s="47"/>
      <c r="I96" s="47"/>
      <c r="J96" s="45"/>
      <c r="K96" s="47"/>
      <c r="L96" s="47"/>
      <c r="M96" s="45"/>
      <c r="N96" s="45"/>
      <c r="O96" s="47"/>
      <c r="P96" s="47"/>
      <c r="Q96" s="47"/>
      <c r="R96" s="47"/>
      <c r="S96" s="47"/>
      <c r="T96" s="47"/>
      <c r="U96" s="47"/>
      <c r="V96" s="47"/>
      <c r="W96" s="47"/>
      <c r="X96" s="47"/>
      <c r="Y96" s="47"/>
      <c r="Z96" s="47"/>
      <c r="AA96" s="47"/>
      <c r="AB96" s="47"/>
    </row>
    <row r="97" spans="1:28">
      <c r="A97" s="191"/>
      <c r="B97" s="61"/>
      <c r="C97" s="61"/>
      <c r="D97" s="61"/>
      <c r="E97" s="61"/>
      <c r="F97" s="47"/>
      <c r="G97" s="47"/>
      <c r="H97" s="47"/>
      <c r="I97" s="47"/>
      <c r="J97" s="45"/>
      <c r="K97" s="47"/>
      <c r="L97" s="47"/>
      <c r="M97" s="45"/>
      <c r="N97" s="45"/>
      <c r="O97" s="47"/>
      <c r="P97" s="47"/>
      <c r="Q97" s="47"/>
      <c r="R97" s="47"/>
      <c r="S97" s="47"/>
      <c r="T97" s="47"/>
      <c r="U97" s="47"/>
      <c r="V97" s="47"/>
      <c r="W97" s="47"/>
      <c r="X97" s="47"/>
      <c r="Y97" s="47"/>
      <c r="Z97" s="47"/>
      <c r="AA97" s="47"/>
      <c r="AB97" s="47"/>
    </row>
    <row r="98" spans="1:28">
      <c r="A98" s="191"/>
      <c r="B98" s="61"/>
      <c r="C98" s="61"/>
      <c r="D98" s="61"/>
      <c r="E98" s="61"/>
      <c r="F98" s="47"/>
      <c r="G98" s="47"/>
      <c r="H98" s="47"/>
      <c r="I98" s="47"/>
      <c r="J98" s="45"/>
      <c r="K98" s="47"/>
      <c r="L98" s="47"/>
      <c r="M98" s="45"/>
      <c r="N98" s="45"/>
      <c r="O98" s="47"/>
      <c r="P98" s="47"/>
      <c r="Q98" s="47"/>
      <c r="R98" s="47"/>
      <c r="S98" s="47"/>
      <c r="T98" s="47"/>
      <c r="U98" s="47"/>
      <c r="V98" s="47"/>
      <c r="W98" s="47"/>
      <c r="X98" s="47"/>
      <c r="Y98" s="47"/>
      <c r="Z98" s="47"/>
      <c r="AA98" s="47"/>
      <c r="AB98" s="47"/>
    </row>
    <row r="99" spans="1:28">
      <c r="A99" s="191"/>
      <c r="B99" s="61"/>
      <c r="C99" s="61"/>
      <c r="D99" s="61"/>
      <c r="E99" s="61"/>
      <c r="F99" s="47"/>
      <c r="G99" s="47"/>
      <c r="H99" s="47"/>
      <c r="I99" s="47"/>
      <c r="J99" s="45"/>
      <c r="K99" s="47"/>
      <c r="L99" s="47"/>
      <c r="M99" s="45"/>
      <c r="N99" s="45"/>
      <c r="O99" s="47"/>
      <c r="P99" s="47"/>
      <c r="Q99" s="47"/>
      <c r="R99" s="47"/>
      <c r="S99" s="47"/>
      <c r="T99" s="47"/>
      <c r="U99" s="47"/>
      <c r="V99" s="47"/>
      <c r="W99" s="47"/>
      <c r="X99" s="47"/>
      <c r="Y99" s="47"/>
      <c r="Z99" s="47"/>
      <c r="AA99" s="47"/>
      <c r="AB99" s="47"/>
    </row>
    <row r="100" spans="1:28">
      <c r="A100" s="191"/>
      <c r="B100" s="61"/>
      <c r="C100" s="61"/>
      <c r="D100" s="61"/>
      <c r="E100" s="61"/>
      <c r="F100" s="47"/>
      <c r="G100" s="47"/>
      <c r="H100" s="47"/>
      <c r="I100" s="47"/>
      <c r="J100" s="45"/>
      <c r="K100" s="47"/>
      <c r="L100" s="47"/>
      <c r="M100" s="45"/>
      <c r="N100" s="45"/>
      <c r="O100" s="47"/>
      <c r="P100" s="47"/>
      <c r="Q100" s="47"/>
      <c r="R100" s="47"/>
      <c r="S100" s="47"/>
      <c r="T100" s="47"/>
      <c r="U100" s="47"/>
      <c r="V100" s="47"/>
      <c r="W100" s="47"/>
      <c r="X100" s="47"/>
      <c r="Y100" s="47"/>
      <c r="Z100" s="47"/>
      <c r="AA100" s="47"/>
      <c r="AB100" s="47"/>
    </row>
    <row r="101" spans="1:28">
      <c r="A101" s="191"/>
      <c r="B101" s="61"/>
      <c r="C101" s="61"/>
      <c r="D101" s="61"/>
      <c r="E101" s="61"/>
      <c r="F101" s="47"/>
      <c r="G101" s="47"/>
      <c r="H101" s="47"/>
      <c r="I101" s="47"/>
      <c r="J101" s="45"/>
      <c r="K101" s="47"/>
      <c r="L101" s="47"/>
      <c r="M101" s="45"/>
      <c r="N101" s="45"/>
      <c r="O101" s="47"/>
      <c r="P101" s="47"/>
      <c r="Q101" s="47"/>
      <c r="R101" s="47"/>
      <c r="S101" s="47"/>
      <c r="T101" s="47"/>
      <c r="U101" s="47"/>
      <c r="V101" s="47"/>
      <c r="W101" s="47"/>
      <c r="X101" s="47"/>
      <c r="Y101" s="47"/>
      <c r="Z101" s="47"/>
      <c r="AA101" s="47"/>
      <c r="AB101" s="47"/>
    </row>
    <row r="102" spans="1:28">
      <c r="A102" s="191"/>
      <c r="B102" s="61"/>
      <c r="C102" s="61"/>
      <c r="D102" s="61"/>
      <c r="E102" s="61"/>
      <c r="F102" s="47"/>
      <c r="G102" s="47"/>
      <c r="H102" s="47"/>
      <c r="I102" s="47"/>
      <c r="J102" s="45"/>
      <c r="K102" s="47"/>
      <c r="L102" s="47"/>
      <c r="M102" s="45"/>
      <c r="N102" s="45"/>
      <c r="O102" s="47"/>
      <c r="P102" s="47"/>
      <c r="Q102" s="47"/>
      <c r="R102" s="47"/>
      <c r="S102" s="47"/>
      <c r="T102" s="47"/>
      <c r="U102" s="47"/>
      <c r="V102" s="47"/>
      <c r="W102" s="47"/>
      <c r="X102" s="47"/>
      <c r="Y102" s="47"/>
      <c r="Z102" s="47"/>
      <c r="AA102" s="47"/>
      <c r="AB102" s="47"/>
    </row>
    <row r="103" spans="1:28">
      <c r="A103" s="191"/>
      <c r="B103" s="61"/>
      <c r="C103" s="61"/>
      <c r="D103" s="61"/>
      <c r="E103" s="61"/>
      <c r="F103" s="47"/>
      <c r="G103" s="47"/>
      <c r="H103" s="47"/>
      <c r="I103" s="47"/>
      <c r="J103" s="45"/>
      <c r="K103" s="47"/>
      <c r="L103" s="47"/>
      <c r="M103" s="45"/>
      <c r="N103" s="45"/>
      <c r="O103" s="47"/>
      <c r="P103" s="47"/>
      <c r="Q103" s="47"/>
      <c r="R103" s="47"/>
      <c r="S103" s="47"/>
      <c r="T103" s="47"/>
      <c r="U103" s="47"/>
      <c r="V103" s="47"/>
      <c r="W103" s="47"/>
      <c r="X103" s="47"/>
      <c r="Y103" s="47"/>
      <c r="Z103" s="47"/>
      <c r="AA103" s="47"/>
      <c r="AB103" s="47"/>
    </row>
    <row r="104" spans="1:28">
      <c r="A104" s="191"/>
      <c r="B104" s="61"/>
      <c r="C104" s="61"/>
      <c r="D104" s="61"/>
      <c r="E104" s="61"/>
      <c r="F104" s="47"/>
      <c r="G104" s="47"/>
      <c r="H104" s="47"/>
      <c r="I104" s="47"/>
      <c r="J104" s="45"/>
      <c r="K104" s="47"/>
      <c r="L104" s="47"/>
      <c r="M104" s="45"/>
      <c r="N104" s="45"/>
      <c r="O104" s="47"/>
      <c r="P104" s="47"/>
      <c r="Q104" s="47"/>
      <c r="R104" s="47"/>
      <c r="S104" s="47"/>
      <c r="T104" s="47"/>
      <c r="U104" s="47"/>
      <c r="V104" s="47"/>
      <c r="W104" s="47"/>
      <c r="X104" s="47"/>
      <c r="Y104" s="47"/>
      <c r="Z104" s="47"/>
      <c r="AA104" s="47"/>
      <c r="AB104" s="47"/>
    </row>
    <row r="105" spans="1:28">
      <c r="A105" s="191"/>
      <c r="B105" s="61"/>
      <c r="C105" s="61"/>
      <c r="D105" s="61"/>
      <c r="E105" s="61"/>
      <c r="F105" s="47"/>
      <c r="G105" s="47"/>
      <c r="H105" s="47"/>
      <c r="I105" s="47"/>
      <c r="J105" s="45"/>
      <c r="K105" s="47"/>
      <c r="L105" s="47"/>
      <c r="M105" s="45"/>
      <c r="N105" s="45"/>
      <c r="O105" s="47"/>
      <c r="P105" s="47"/>
      <c r="Q105" s="47"/>
      <c r="R105" s="47"/>
      <c r="S105" s="47"/>
      <c r="T105" s="47"/>
      <c r="U105" s="47"/>
      <c r="V105" s="47"/>
      <c r="W105" s="47"/>
      <c r="X105" s="47"/>
      <c r="Y105" s="47"/>
      <c r="Z105" s="47"/>
      <c r="AA105" s="47"/>
      <c r="AB105" s="47"/>
    </row>
    <row r="106" spans="1:28">
      <c r="A106" s="191"/>
      <c r="B106" s="61"/>
      <c r="C106" s="61"/>
      <c r="D106" s="61"/>
      <c r="E106" s="61"/>
      <c r="F106" s="47"/>
      <c r="G106" s="47"/>
      <c r="H106" s="47"/>
      <c r="I106" s="47"/>
      <c r="J106" s="45"/>
      <c r="K106" s="47"/>
      <c r="L106" s="47"/>
      <c r="M106" s="45"/>
      <c r="N106" s="45"/>
      <c r="O106" s="47"/>
      <c r="P106" s="47"/>
      <c r="Q106" s="47"/>
      <c r="R106" s="47"/>
      <c r="S106" s="47"/>
      <c r="T106" s="47"/>
      <c r="U106" s="47"/>
      <c r="V106" s="47"/>
      <c r="W106" s="47"/>
      <c r="X106" s="47"/>
      <c r="Y106" s="47"/>
      <c r="Z106" s="47"/>
      <c r="AA106" s="47"/>
      <c r="AB106" s="47"/>
    </row>
    <row r="107" spans="1:28">
      <c r="A107" s="191"/>
      <c r="B107" s="61"/>
      <c r="C107" s="61"/>
      <c r="D107" s="61"/>
      <c r="E107" s="61"/>
      <c r="F107" s="47"/>
      <c r="G107" s="47"/>
      <c r="H107" s="47"/>
      <c r="I107" s="47"/>
      <c r="J107" s="45"/>
      <c r="K107" s="47"/>
      <c r="L107" s="47"/>
      <c r="M107" s="45"/>
      <c r="N107" s="45"/>
      <c r="O107" s="47"/>
      <c r="P107" s="47"/>
      <c r="Q107" s="47"/>
      <c r="R107" s="47"/>
      <c r="S107" s="47"/>
      <c r="T107" s="47"/>
      <c r="U107" s="47"/>
      <c r="V107" s="47"/>
      <c r="W107" s="47"/>
      <c r="X107" s="47"/>
      <c r="Y107" s="47"/>
      <c r="Z107" s="47"/>
      <c r="AA107" s="47"/>
      <c r="AB107" s="47"/>
    </row>
    <row r="108" spans="1:28">
      <c r="A108" s="191"/>
      <c r="B108" s="61"/>
      <c r="C108" s="61"/>
      <c r="D108" s="61"/>
      <c r="E108" s="61"/>
      <c r="F108" s="47"/>
      <c r="G108" s="47"/>
      <c r="H108" s="47"/>
      <c r="I108" s="47"/>
      <c r="J108" s="45"/>
      <c r="K108" s="47"/>
      <c r="L108" s="47"/>
      <c r="M108" s="45"/>
      <c r="N108" s="45"/>
      <c r="O108" s="47"/>
      <c r="P108" s="47"/>
      <c r="Q108" s="47"/>
      <c r="R108" s="47"/>
      <c r="S108" s="47"/>
      <c r="T108" s="47"/>
      <c r="U108" s="47"/>
      <c r="V108" s="47"/>
      <c r="W108" s="47"/>
      <c r="X108" s="47"/>
      <c r="Y108" s="47"/>
      <c r="Z108" s="47"/>
      <c r="AA108" s="47"/>
      <c r="AB108" s="47"/>
    </row>
    <row r="109" spans="1:28">
      <c r="A109" s="191"/>
      <c r="B109" s="61"/>
      <c r="C109" s="61"/>
      <c r="D109" s="61"/>
      <c r="E109" s="61"/>
      <c r="F109" s="47"/>
      <c r="G109" s="47"/>
      <c r="H109" s="47"/>
      <c r="I109" s="47"/>
      <c r="J109" s="45"/>
      <c r="K109" s="47"/>
      <c r="L109" s="47"/>
      <c r="M109" s="45"/>
      <c r="N109" s="45"/>
      <c r="O109" s="47"/>
      <c r="P109" s="47"/>
      <c r="Q109" s="47"/>
      <c r="R109" s="47"/>
      <c r="S109" s="47"/>
      <c r="T109" s="47"/>
      <c r="U109" s="47"/>
      <c r="V109" s="47"/>
      <c r="W109" s="47"/>
      <c r="X109" s="47"/>
      <c r="Y109" s="47"/>
      <c r="Z109" s="47"/>
      <c r="AA109" s="47"/>
      <c r="AB109" s="47"/>
    </row>
    <row r="110" spans="1:28">
      <c r="A110" s="191"/>
      <c r="B110" s="61"/>
      <c r="C110" s="61"/>
      <c r="D110" s="61"/>
      <c r="E110" s="61"/>
      <c r="F110" s="47"/>
      <c r="G110" s="47"/>
      <c r="H110" s="47"/>
      <c r="I110" s="47"/>
      <c r="J110" s="45"/>
      <c r="K110" s="47"/>
      <c r="L110" s="47"/>
      <c r="M110" s="45"/>
      <c r="N110" s="45"/>
      <c r="O110" s="47"/>
      <c r="P110" s="47"/>
      <c r="Q110" s="47"/>
      <c r="R110" s="47"/>
      <c r="S110" s="47"/>
      <c r="T110" s="47"/>
      <c r="U110" s="47"/>
      <c r="V110" s="47"/>
      <c r="W110" s="47"/>
      <c r="X110" s="47"/>
      <c r="Y110" s="47"/>
      <c r="Z110" s="47"/>
      <c r="AA110" s="47"/>
      <c r="AB110" s="47"/>
    </row>
    <row r="111" spans="1:28">
      <c r="A111" s="191"/>
      <c r="B111" s="61"/>
      <c r="C111" s="61"/>
      <c r="D111" s="61"/>
      <c r="E111" s="61"/>
      <c r="F111" s="47"/>
      <c r="G111" s="47"/>
      <c r="H111" s="47"/>
      <c r="I111" s="47"/>
      <c r="J111" s="45"/>
      <c r="K111" s="47"/>
      <c r="L111" s="47"/>
      <c r="M111" s="45"/>
      <c r="N111" s="45"/>
      <c r="O111" s="47"/>
      <c r="P111" s="47"/>
      <c r="Q111" s="47"/>
      <c r="R111" s="47"/>
      <c r="S111" s="47"/>
      <c r="T111" s="47"/>
      <c r="U111" s="47"/>
      <c r="V111" s="47"/>
      <c r="W111" s="47"/>
      <c r="X111" s="47"/>
      <c r="Y111" s="47"/>
      <c r="Z111" s="47"/>
      <c r="AA111" s="47"/>
      <c r="AB111" s="47"/>
    </row>
    <row r="112" spans="1:28">
      <c r="A112" s="191"/>
      <c r="B112" s="61"/>
      <c r="C112" s="61"/>
      <c r="D112" s="61"/>
      <c r="E112" s="61"/>
      <c r="F112" s="47"/>
      <c r="G112" s="47"/>
      <c r="H112" s="47"/>
      <c r="I112" s="47"/>
      <c r="J112" s="45"/>
      <c r="K112" s="47"/>
      <c r="L112" s="47"/>
      <c r="M112" s="45"/>
      <c r="N112" s="45"/>
      <c r="O112" s="47"/>
      <c r="P112" s="47"/>
      <c r="Q112" s="47"/>
      <c r="R112" s="47"/>
      <c r="S112" s="47"/>
      <c r="T112" s="47"/>
      <c r="U112" s="47"/>
      <c r="V112" s="47"/>
      <c r="W112" s="47"/>
      <c r="X112" s="47"/>
      <c r="Y112" s="47"/>
      <c r="Z112" s="47"/>
      <c r="AA112" s="47"/>
      <c r="AB112" s="47"/>
    </row>
    <row r="113" spans="1:28">
      <c r="A113" s="191"/>
      <c r="B113" s="61"/>
      <c r="C113" s="61"/>
      <c r="D113" s="61"/>
      <c r="E113" s="61"/>
      <c r="F113" s="47"/>
      <c r="G113" s="47"/>
      <c r="H113" s="47"/>
      <c r="I113" s="47"/>
      <c r="J113" s="45"/>
      <c r="K113" s="47"/>
      <c r="L113" s="47"/>
      <c r="M113" s="45"/>
      <c r="N113" s="45"/>
      <c r="O113" s="47"/>
      <c r="P113" s="47"/>
      <c r="Q113" s="47"/>
      <c r="R113" s="47"/>
      <c r="S113" s="47"/>
      <c r="T113" s="47"/>
      <c r="U113" s="47"/>
      <c r="V113" s="47"/>
      <c r="W113" s="47"/>
      <c r="X113" s="47"/>
      <c r="Y113" s="47"/>
      <c r="Z113" s="47"/>
      <c r="AA113" s="47"/>
      <c r="AB113" s="47"/>
    </row>
    <row r="114" spans="1:28">
      <c r="A114" s="191"/>
      <c r="B114" s="61"/>
      <c r="C114" s="61"/>
      <c r="D114" s="61"/>
      <c r="E114" s="61"/>
      <c r="F114" s="47"/>
      <c r="G114" s="47"/>
      <c r="H114" s="47"/>
      <c r="I114" s="47"/>
      <c r="J114" s="45"/>
      <c r="K114" s="47"/>
      <c r="L114" s="47"/>
      <c r="M114" s="45"/>
      <c r="N114" s="45"/>
      <c r="O114" s="47"/>
      <c r="P114" s="47"/>
      <c r="Q114" s="47"/>
      <c r="R114" s="47"/>
      <c r="S114" s="47"/>
      <c r="T114" s="47"/>
      <c r="U114" s="47"/>
      <c r="V114" s="47"/>
      <c r="W114" s="47"/>
      <c r="X114" s="47"/>
      <c r="Y114" s="47"/>
      <c r="Z114" s="47"/>
      <c r="AA114" s="47"/>
      <c r="AB114" s="47"/>
    </row>
    <row r="115" spans="1:28">
      <c r="A115" s="191"/>
      <c r="B115" s="61"/>
      <c r="C115" s="61"/>
      <c r="D115" s="61"/>
      <c r="E115" s="61"/>
      <c r="F115" s="47"/>
      <c r="G115" s="47"/>
      <c r="H115" s="47"/>
      <c r="I115" s="47"/>
      <c r="J115" s="45"/>
      <c r="K115" s="47"/>
      <c r="L115" s="47"/>
      <c r="M115" s="45"/>
      <c r="N115" s="45"/>
      <c r="O115" s="47"/>
      <c r="P115" s="47"/>
      <c r="Q115" s="47"/>
      <c r="R115" s="47"/>
      <c r="S115" s="47"/>
      <c r="T115" s="47"/>
      <c r="U115" s="47"/>
      <c r="V115" s="47"/>
      <c r="W115" s="47"/>
      <c r="X115" s="47"/>
      <c r="Y115" s="47"/>
      <c r="Z115" s="47"/>
      <c r="AA115" s="47"/>
      <c r="AB115" s="47"/>
    </row>
    <row r="116" spans="1:28">
      <c r="A116" s="191"/>
      <c r="B116" s="61"/>
      <c r="C116" s="61"/>
      <c r="D116" s="61"/>
      <c r="E116" s="61"/>
      <c r="F116" s="47"/>
      <c r="G116" s="47"/>
      <c r="H116" s="47"/>
      <c r="I116" s="47"/>
      <c r="J116" s="45"/>
      <c r="K116" s="47"/>
      <c r="L116" s="47"/>
      <c r="M116" s="45"/>
      <c r="N116" s="45"/>
      <c r="O116" s="47"/>
      <c r="P116" s="47"/>
      <c r="Q116" s="47"/>
      <c r="R116" s="47"/>
      <c r="S116" s="47"/>
      <c r="T116" s="47"/>
      <c r="U116" s="47"/>
      <c r="V116" s="47"/>
      <c r="W116" s="47"/>
      <c r="X116" s="47"/>
      <c r="Y116" s="47"/>
      <c r="Z116" s="47"/>
      <c r="AA116" s="47"/>
      <c r="AB116" s="47"/>
    </row>
    <row r="117" spans="1:28">
      <c r="A117" s="191"/>
      <c r="B117" s="61"/>
      <c r="C117" s="61"/>
      <c r="D117" s="61"/>
      <c r="E117" s="61"/>
      <c r="F117" s="47"/>
      <c r="G117" s="47"/>
      <c r="H117" s="47"/>
      <c r="I117" s="47"/>
      <c r="J117" s="45"/>
      <c r="K117" s="47"/>
      <c r="L117" s="47"/>
      <c r="M117" s="45"/>
      <c r="N117" s="45"/>
      <c r="O117" s="47"/>
      <c r="P117" s="47"/>
      <c r="Q117" s="47"/>
      <c r="R117" s="47"/>
      <c r="S117" s="47"/>
      <c r="T117" s="47"/>
      <c r="U117" s="47"/>
      <c r="V117" s="47"/>
      <c r="W117" s="47"/>
      <c r="X117" s="47"/>
      <c r="Y117" s="47"/>
      <c r="Z117" s="47"/>
      <c r="AA117" s="47"/>
      <c r="AB117" s="47"/>
    </row>
    <row r="118" spans="1:28">
      <c r="A118" s="191"/>
      <c r="B118" s="61"/>
      <c r="C118" s="61"/>
      <c r="D118" s="61"/>
      <c r="E118" s="61"/>
      <c r="F118" s="47"/>
      <c r="G118" s="47"/>
      <c r="H118" s="47"/>
      <c r="I118" s="47"/>
      <c r="J118" s="45"/>
      <c r="K118" s="47"/>
      <c r="L118" s="47"/>
      <c r="M118" s="45"/>
      <c r="N118" s="45"/>
      <c r="O118" s="47"/>
      <c r="P118" s="47"/>
      <c r="Q118" s="47"/>
      <c r="R118" s="47"/>
      <c r="S118" s="47"/>
      <c r="T118" s="47"/>
      <c r="U118" s="47"/>
      <c r="V118" s="47"/>
      <c r="W118" s="47"/>
      <c r="X118" s="47"/>
      <c r="Y118" s="47"/>
      <c r="Z118" s="47"/>
      <c r="AA118" s="47"/>
      <c r="AB118" s="47"/>
    </row>
    <row r="119" spans="1:28">
      <c r="A119" s="191"/>
      <c r="B119" s="61"/>
      <c r="C119" s="61"/>
      <c r="D119" s="61"/>
      <c r="E119" s="61"/>
      <c r="F119" s="47"/>
      <c r="G119" s="47"/>
      <c r="H119" s="47"/>
      <c r="I119" s="47"/>
      <c r="J119" s="45"/>
      <c r="K119" s="47"/>
      <c r="L119" s="47"/>
      <c r="M119" s="45"/>
      <c r="N119" s="45"/>
      <c r="O119" s="47"/>
      <c r="P119" s="47"/>
      <c r="Q119" s="47"/>
      <c r="R119" s="47"/>
      <c r="S119" s="47"/>
      <c r="T119" s="47"/>
      <c r="U119" s="47"/>
      <c r="V119" s="47"/>
      <c r="W119" s="47"/>
      <c r="X119" s="47"/>
      <c r="Y119" s="47"/>
      <c r="Z119" s="47"/>
      <c r="AA119" s="47"/>
      <c r="AB119" s="47"/>
    </row>
    <row r="120" spans="1:28">
      <c r="A120" s="191"/>
      <c r="B120" s="61"/>
      <c r="C120" s="61"/>
      <c r="D120" s="61"/>
      <c r="E120" s="61"/>
      <c r="F120" s="47"/>
      <c r="G120" s="47"/>
      <c r="H120" s="47"/>
      <c r="I120" s="47"/>
      <c r="J120" s="45"/>
      <c r="K120" s="47"/>
      <c r="L120" s="47"/>
      <c r="M120" s="45"/>
      <c r="N120" s="45"/>
      <c r="O120" s="47"/>
      <c r="P120" s="47"/>
      <c r="Q120" s="47"/>
      <c r="R120" s="47"/>
      <c r="S120" s="47"/>
      <c r="T120" s="47"/>
      <c r="U120" s="47"/>
      <c r="V120" s="47"/>
      <c r="W120" s="47"/>
      <c r="X120" s="47"/>
      <c r="Y120" s="47"/>
      <c r="Z120" s="47"/>
      <c r="AA120" s="47"/>
      <c r="AB120" s="47"/>
    </row>
    <row r="121" spans="1:28">
      <c r="A121" s="191"/>
      <c r="B121" s="61"/>
      <c r="C121" s="61"/>
      <c r="D121" s="61"/>
      <c r="E121" s="61"/>
      <c r="F121" s="47"/>
      <c r="G121" s="47"/>
      <c r="H121" s="47"/>
      <c r="I121" s="47"/>
      <c r="J121" s="45"/>
      <c r="K121" s="47"/>
      <c r="L121" s="47"/>
      <c r="M121" s="45"/>
      <c r="N121" s="45"/>
      <c r="O121" s="47"/>
      <c r="P121" s="47"/>
      <c r="Q121" s="47"/>
      <c r="R121" s="47"/>
      <c r="S121" s="47"/>
      <c r="T121" s="47"/>
      <c r="U121" s="47"/>
      <c r="V121" s="47"/>
      <c r="W121" s="47"/>
      <c r="X121" s="47"/>
      <c r="Y121" s="47"/>
      <c r="Z121" s="47"/>
      <c r="AA121" s="47"/>
      <c r="AB121" s="47"/>
    </row>
    <row r="122" spans="1:28">
      <c r="A122" s="191"/>
      <c r="B122" s="61"/>
      <c r="C122" s="61"/>
      <c r="D122" s="61"/>
      <c r="E122" s="61"/>
      <c r="F122" s="47"/>
      <c r="G122" s="47"/>
      <c r="H122" s="47"/>
      <c r="I122" s="47"/>
      <c r="J122" s="45"/>
      <c r="K122" s="47"/>
      <c r="L122" s="47"/>
      <c r="M122" s="45"/>
      <c r="N122" s="45"/>
      <c r="O122" s="47"/>
      <c r="P122" s="47"/>
      <c r="Q122" s="47"/>
      <c r="R122" s="47"/>
      <c r="S122" s="47"/>
      <c r="T122" s="47"/>
      <c r="U122" s="47"/>
      <c r="V122" s="47"/>
      <c r="W122" s="47"/>
      <c r="X122" s="47"/>
      <c r="Y122" s="47"/>
      <c r="Z122" s="47"/>
      <c r="AA122" s="47"/>
      <c r="AB122" s="47"/>
    </row>
    <row r="123" spans="1:28">
      <c r="A123" s="191"/>
      <c r="B123" s="61"/>
      <c r="C123" s="61"/>
      <c r="D123" s="61"/>
      <c r="E123" s="61"/>
      <c r="F123" s="47"/>
      <c r="G123" s="47"/>
      <c r="H123" s="47"/>
      <c r="I123" s="47"/>
      <c r="J123" s="45"/>
      <c r="K123" s="47"/>
      <c r="L123" s="47"/>
      <c r="M123" s="45"/>
      <c r="N123" s="45"/>
      <c r="O123" s="47"/>
      <c r="P123" s="47"/>
      <c r="Q123" s="47"/>
      <c r="R123" s="47"/>
      <c r="S123" s="47"/>
      <c r="T123" s="47"/>
      <c r="U123" s="47"/>
      <c r="V123" s="47"/>
      <c r="W123" s="47"/>
      <c r="X123" s="47"/>
      <c r="Y123" s="47"/>
      <c r="Z123" s="47"/>
      <c r="AA123" s="47"/>
      <c r="AB123" s="47"/>
    </row>
    <row r="124" spans="1:28">
      <c r="A124" s="191"/>
      <c r="B124" s="61"/>
      <c r="C124" s="61"/>
      <c r="D124" s="61"/>
      <c r="E124" s="61"/>
      <c r="F124" s="47"/>
      <c r="G124" s="47"/>
      <c r="H124" s="47"/>
      <c r="I124" s="47"/>
      <c r="J124" s="45"/>
      <c r="K124" s="47"/>
      <c r="L124" s="47"/>
      <c r="M124" s="45"/>
      <c r="N124" s="45"/>
      <c r="O124" s="47"/>
      <c r="P124" s="47"/>
      <c r="Q124" s="47"/>
      <c r="R124" s="47"/>
      <c r="S124" s="47"/>
      <c r="T124" s="47"/>
      <c r="U124" s="47"/>
      <c r="V124" s="47"/>
      <c r="W124" s="47"/>
      <c r="X124" s="47"/>
      <c r="Y124" s="47"/>
      <c r="Z124" s="47"/>
      <c r="AA124" s="47"/>
      <c r="AB124" s="47"/>
    </row>
    <row r="125" spans="1:28">
      <c r="A125" s="191"/>
      <c r="B125" s="61"/>
      <c r="C125" s="61"/>
      <c r="D125" s="61"/>
      <c r="E125" s="61"/>
      <c r="F125" s="47"/>
      <c r="G125" s="47"/>
      <c r="H125" s="47"/>
      <c r="I125" s="47"/>
      <c r="J125" s="45"/>
      <c r="K125" s="47"/>
      <c r="L125" s="47"/>
      <c r="M125" s="45"/>
      <c r="N125" s="45"/>
      <c r="O125" s="47"/>
      <c r="P125" s="47"/>
      <c r="Q125" s="47"/>
      <c r="R125" s="47"/>
      <c r="S125" s="47"/>
      <c r="T125" s="47"/>
      <c r="U125" s="47"/>
      <c r="V125" s="47"/>
      <c r="W125" s="47"/>
      <c r="X125" s="47"/>
      <c r="Y125" s="47"/>
      <c r="Z125" s="47"/>
      <c r="AA125" s="47"/>
      <c r="AB125" s="47"/>
    </row>
    <row r="126" spans="1:28">
      <c r="A126" s="191"/>
      <c r="B126" s="61"/>
      <c r="C126" s="61"/>
      <c r="D126" s="61"/>
      <c r="E126" s="61"/>
      <c r="F126" s="47"/>
      <c r="G126" s="47"/>
      <c r="H126" s="47"/>
      <c r="I126" s="47"/>
      <c r="J126" s="45"/>
      <c r="K126" s="47"/>
      <c r="L126" s="47"/>
      <c r="M126" s="45"/>
      <c r="N126" s="45"/>
      <c r="O126" s="47"/>
      <c r="P126" s="47"/>
      <c r="Q126" s="47"/>
      <c r="R126" s="47"/>
      <c r="S126" s="47"/>
      <c r="T126" s="47"/>
      <c r="U126" s="47"/>
      <c r="V126" s="47"/>
      <c r="W126" s="47"/>
      <c r="X126" s="47"/>
      <c r="Y126" s="47"/>
      <c r="Z126" s="47"/>
      <c r="AA126" s="47"/>
      <c r="AB126" s="47"/>
    </row>
    <row r="127" spans="1:28">
      <c r="A127" s="191"/>
      <c r="B127" s="61"/>
      <c r="C127" s="61"/>
      <c r="D127" s="61"/>
      <c r="E127" s="61"/>
      <c r="F127" s="47"/>
      <c r="G127" s="47"/>
      <c r="H127" s="47"/>
      <c r="I127" s="47"/>
      <c r="J127" s="45"/>
      <c r="K127" s="47"/>
      <c r="L127" s="47"/>
      <c r="M127" s="45"/>
      <c r="N127" s="45"/>
      <c r="O127" s="47"/>
      <c r="P127" s="47"/>
      <c r="Q127" s="47"/>
      <c r="R127" s="47"/>
      <c r="S127" s="47"/>
      <c r="T127" s="47"/>
      <c r="U127" s="47"/>
      <c r="V127" s="47"/>
      <c r="W127" s="47"/>
      <c r="X127" s="47"/>
      <c r="Y127" s="47"/>
      <c r="Z127" s="47"/>
      <c r="AA127" s="47"/>
      <c r="AB127" s="47"/>
    </row>
    <row r="128" spans="1:28">
      <c r="A128" s="191"/>
      <c r="B128" s="61"/>
      <c r="C128" s="61"/>
      <c r="D128" s="61"/>
      <c r="E128" s="61"/>
      <c r="F128" s="47"/>
      <c r="G128" s="47"/>
      <c r="H128" s="47"/>
      <c r="I128" s="47"/>
      <c r="J128" s="45"/>
      <c r="K128" s="47"/>
      <c r="L128" s="47"/>
      <c r="M128" s="45"/>
      <c r="N128" s="45"/>
      <c r="O128" s="47"/>
      <c r="P128" s="47"/>
      <c r="Q128" s="47"/>
      <c r="R128" s="47"/>
      <c r="S128" s="47"/>
      <c r="T128" s="47"/>
      <c r="U128" s="47"/>
      <c r="V128" s="47"/>
      <c r="W128" s="47"/>
      <c r="X128" s="47"/>
      <c r="Y128" s="47"/>
      <c r="Z128" s="47"/>
      <c r="AA128" s="47"/>
      <c r="AB128" s="47"/>
    </row>
    <row r="129" spans="1:28">
      <c r="A129" s="191"/>
      <c r="B129" s="61"/>
      <c r="C129" s="61"/>
      <c r="D129" s="61"/>
      <c r="E129" s="61"/>
      <c r="F129" s="47"/>
      <c r="G129" s="47"/>
      <c r="H129" s="47"/>
      <c r="I129" s="47"/>
      <c r="J129" s="45"/>
      <c r="K129" s="47"/>
      <c r="L129" s="47"/>
      <c r="M129" s="45"/>
      <c r="N129" s="45"/>
      <c r="O129" s="47"/>
      <c r="P129" s="47"/>
      <c r="Q129" s="47"/>
      <c r="R129" s="47"/>
      <c r="S129" s="47"/>
      <c r="T129" s="47"/>
      <c r="U129" s="47"/>
      <c r="V129" s="47"/>
      <c r="W129" s="47"/>
      <c r="X129" s="47"/>
      <c r="Y129" s="47"/>
      <c r="Z129" s="47"/>
      <c r="AA129" s="47"/>
      <c r="AB129" s="47"/>
    </row>
    <row r="130" spans="1:28">
      <c r="A130" s="191"/>
      <c r="B130" s="61"/>
      <c r="C130" s="61"/>
      <c r="D130" s="61"/>
      <c r="E130" s="61"/>
      <c r="F130" s="47"/>
      <c r="G130" s="47"/>
      <c r="H130" s="47"/>
      <c r="I130" s="47"/>
      <c r="J130" s="45"/>
      <c r="K130" s="47"/>
      <c r="L130" s="47"/>
      <c r="M130" s="45"/>
      <c r="N130" s="45"/>
      <c r="O130" s="47"/>
      <c r="P130" s="47"/>
      <c r="Q130" s="47"/>
      <c r="R130" s="47"/>
      <c r="S130" s="47"/>
      <c r="T130" s="47"/>
      <c r="U130" s="47"/>
      <c r="V130" s="47"/>
      <c r="W130" s="47"/>
      <c r="X130" s="47"/>
      <c r="Y130" s="47"/>
      <c r="Z130" s="47"/>
      <c r="AA130" s="47"/>
      <c r="AB130" s="47"/>
    </row>
    <row r="131" spans="1:28">
      <c r="A131" s="191"/>
      <c r="B131" s="61"/>
      <c r="C131" s="61"/>
      <c r="D131" s="61"/>
      <c r="E131" s="61"/>
      <c r="F131" s="47"/>
      <c r="G131" s="47"/>
      <c r="H131" s="47"/>
      <c r="I131" s="47"/>
      <c r="J131" s="45"/>
      <c r="K131" s="47"/>
      <c r="L131" s="47"/>
      <c r="M131" s="45"/>
      <c r="N131" s="45"/>
      <c r="O131" s="47"/>
      <c r="P131" s="47"/>
      <c r="Q131" s="47"/>
      <c r="R131" s="47"/>
      <c r="S131" s="47"/>
      <c r="T131" s="47"/>
      <c r="U131" s="47"/>
      <c r="V131" s="47"/>
      <c r="W131" s="47"/>
      <c r="X131" s="47"/>
      <c r="Y131" s="47"/>
      <c r="Z131" s="47"/>
      <c r="AA131" s="47"/>
      <c r="AB131" s="47"/>
    </row>
    <row r="132" spans="1:28">
      <c r="A132" s="191"/>
      <c r="B132" s="61"/>
      <c r="C132" s="61"/>
      <c r="D132" s="61"/>
      <c r="E132" s="61"/>
      <c r="F132" s="47"/>
      <c r="G132" s="47"/>
      <c r="H132" s="47"/>
      <c r="I132" s="47"/>
      <c r="J132" s="45"/>
      <c r="K132" s="47"/>
      <c r="L132" s="47"/>
      <c r="M132" s="45"/>
      <c r="N132" s="45"/>
      <c r="O132" s="47"/>
      <c r="P132" s="47"/>
      <c r="Q132" s="47"/>
      <c r="R132" s="47"/>
      <c r="S132" s="47"/>
      <c r="T132" s="47"/>
      <c r="U132" s="47"/>
      <c r="V132" s="47"/>
      <c r="W132" s="47"/>
      <c r="X132" s="47"/>
      <c r="Y132" s="47"/>
      <c r="Z132" s="47"/>
      <c r="AA132" s="47"/>
      <c r="AB132" s="47"/>
    </row>
    <row r="133" spans="1:28">
      <c r="A133" s="191"/>
      <c r="B133" s="61"/>
      <c r="C133" s="61"/>
      <c r="D133" s="61"/>
      <c r="E133" s="61"/>
      <c r="F133" s="47"/>
      <c r="G133" s="47"/>
      <c r="H133" s="47"/>
      <c r="I133" s="47"/>
      <c r="J133" s="45"/>
      <c r="K133" s="47"/>
      <c r="L133" s="47"/>
      <c r="M133" s="45"/>
      <c r="N133" s="45"/>
      <c r="O133" s="47"/>
      <c r="P133" s="47"/>
      <c r="Q133" s="47"/>
      <c r="R133" s="47"/>
      <c r="S133" s="47"/>
      <c r="T133" s="47"/>
      <c r="U133" s="47"/>
      <c r="V133" s="47"/>
      <c r="W133" s="47"/>
      <c r="X133" s="47"/>
      <c r="Y133" s="47"/>
      <c r="Z133" s="47"/>
      <c r="AA133" s="47"/>
      <c r="AB133" s="47"/>
    </row>
    <row r="134" spans="1:28">
      <c r="A134" s="191"/>
      <c r="B134" s="61"/>
      <c r="C134" s="61"/>
      <c r="D134" s="61"/>
      <c r="E134" s="61"/>
      <c r="F134" s="47"/>
      <c r="G134" s="47"/>
      <c r="H134" s="47"/>
      <c r="I134" s="47"/>
      <c r="J134" s="45"/>
      <c r="K134" s="47"/>
      <c r="L134" s="47"/>
      <c r="M134" s="45"/>
      <c r="N134" s="45"/>
      <c r="O134" s="47"/>
      <c r="P134" s="47"/>
      <c r="Q134" s="47"/>
      <c r="R134" s="47"/>
      <c r="S134" s="47"/>
      <c r="T134" s="47"/>
      <c r="U134" s="47"/>
      <c r="V134" s="47"/>
      <c r="W134" s="47"/>
      <c r="X134" s="47"/>
      <c r="Y134" s="47"/>
      <c r="Z134" s="47"/>
      <c r="AA134" s="47"/>
      <c r="AB134" s="47"/>
    </row>
    <row r="135" spans="1:28">
      <c r="A135" s="191"/>
      <c r="B135" s="61"/>
      <c r="C135" s="61"/>
      <c r="D135" s="61"/>
      <c r="E135" s="61"/>
      <c r="F135" s="47"/>
      <c r="G135" s="47"/>
      <c r="H135" s="47"/>
      <c r="I135" s="47"/>
      <c r="J135" s="45"/>
      <c r="K135" s="47"/>
      <c r="L135" s="47"/>
      <c r="M135" s="45"/>
      <c r="N135" s="45"/>
      <c r="O135" s="47"/>
      <c r="P135" s="47"/>
      <c r="Q135" s="47"/>
      <c r="R135" s="47"/>
      <c r="S135" s="47"/>
      <c r="T135" s="47"/>
      <c r="U135" s="47"/>
      <c r="V135" s="47"/>
      <c r="W135" s="47"/>
      <c r="X135" s="47"/>
      <c r="Y135" s="47"/>
      <c r="Z135" s="47"/>
      <c r="AA135" s="47"/>
      <c r="AB135" s="47"/>
    </row>
    <row r="136" spans="1:28">
      <c r="A136" s="191"/>
      <c r="B136" s="61"/>
      <c r="C136" s="61"/>
      <c r="D136" s="61"/>
      <c r="E136" s="61"/>
      <c r="F136" s="47"/>
      <c r="G136" s="47"/>
      <c r="H136" s="47"/>
      <c r="I136" s="47"/>
      <c r="J136" s="45"/>
      <c r="K136" s="47"/>
      <c r="L136" s="47"/>
      <c r="M136" s="45"/>
      <c r="N136" s="45"/>
      <c r="O136" s="47"/>
      <c r="P136" s="47"/>
      <c r="Q136" s="47"/>
      <c r="R136" s="47"/>
      <c r="S136" s="47"/>
      <c r="T136" s="47"/>
      <c r="U136" s="47"/>
      <c r="V136" s="47"/>
      <c r="W136" s="47"/>
      <c r="X136" s="47"/>
      <c r="Y136" s="47"/>
      <c r="Z136" s="47"/>
      <c r="AA136" s="47"/>
      <c r="AB136" s="47"/>
    </row>
    <row r="137" spans="1:28">
      <c r="A137" s="191"/>
      <c r="B137" s="61"/>
      <c r="C137" s="61"/>
      <c r="D137" s="61"/>
      <c r="E137" s="61"/>
      <c r="F137" s="47"/>
      <c r="G137" s="47"/>
      <c r="H137" s="47"/>
      <c r="I137" s="47"/>
      <c r="J137" s="45"/>
      <c r="K137" s="47"/>
      <c r="L137" s="47"/>
      <c r="M137" s="45"/>
      <c r="N137" s="45"/>
      <c r="O137" s="47"/>
      <c r="P137" s="47"/>
      <c r="Q137" s="47"/>
      <c r="R137" s="47"/>
      <c r="S137" s="47"/>
      <c r="T137" s="47"/>
      <c r="U137" s="47"/>
      <c r="V137" s="47"/>
      <c r="W137" s="47"/>
      <c r="X137" s="47"/>
      <c r="Y137" s="47"/>
      <c r="Z137" s="47"/>
      <c r="AA137" s="47"/>
      <c r="AB137" s="47"/>
    </row>
    <row r="138" spans="1:28">
      <c r="A138" s="191"/>
      <c r="B138" s="61"/>
      <c r="C138" s="61"/>
      <c r="D138" s="61"/>
      <c r="E138" s="61"/>
      <c r="F138" s="47"/>
      <c r="G138" s="47"/>
      <c r="H138" s="47"/>
      <c r="I138" s="47"/>
      <c r="J138" s="45"/>
      <c r="K138" s="47"/>
      <c r="L138" s="47"/>
      <c r="M138" s="45"/>
      <c r="N138" s="45"/>
      <c r="O138" s="47"/>
      <c r="P138" s="47"/>
      <c r="Q138" s="47"/>
      <c r="R138" s="47"/>
      <c r="S138" s="47"/>
      <c r="T138" s="47"/>
      <c r="U138" s="47"/>
      <c r="V138" s="47"/>
      <c r="W138" s="47"/>
      <c r="X138" s="47"/>
      <c r="Y138" s="47"/>
      <c r="Z138" s="47"/>
      <c r="AA138" s="47"/>
      <c r="AB138" s="47"/>
    </row>
    <row r="139" spans="1:28">
      <c r="A139" s="191"/>
      <c r="B139" s="61"/>
      <c r="C139" s="61"/>
      <c r="D139" s="61"/>
      <c r="E139" s="61"/>
      <c r="F139" s="47"/>
      <c r="G139" s="47"/>
      <c r="H139" s="47"/>
      <c r="I139" s="47"/>
      <c r="J139" s="45"/>
      <c r="K139" s="47"/>
      <c r="L139" s="47"/>
      <c r="M139" s="45"/>
      <c r="N139" s="45"/>
      <c r="O139" s="47"/>
      <c r="P139" s="47"/>
      <c r="Q139" s="47"/>
      <c r="R139" s="47"/>
      <c r="S139" s="47"/>
      <c r="T139" s="47"/>
      <c r="U139" s="47"/>
      <c r="V139" s="47"/>
      <c r="W139" s="47"/>
      <c r="X139" s="47"/>
      <c r="Y139" s="47"/>
      <c r="Z139" s="47"/>
      <c r="AA139" s="47"/>
      <c r="AB139" s="47"/>
    </row>
    <row r="140" spans="1:28">
      <c r="A140" s="191"/>
      <c r="B140" s="61"/>
      <c r="C140" s="61"/>
      <c r="D140" s="61"/>
      <c r="E140" s="61"/>
      <c r="F140" s="47"/>
      <c r="G140" s="47"/>
      <c r="H140" s="47"/>
      <c r="I140" s="47"/>
      <c r="J140" s="45"/>
      <c r="K140" s="47"/>
      <c r="L140" s="47"/>
      <c r="M140" s="45"/>
      <c r="N140" s="45"/>
      <c r="O140" s="47"/>
      <c r="P140" s="47"/>
      <c r="Q140" s="47"/>
      <c r="R140" s="47"/>
      <c r="S140" s="47"/>
      <c r="T140" s="47"/>
      <c r="U140" s="47"/>
      <c r="V140" s="47"/>
      <c r="W140" s="47"/>
      <c r="X140" s="47"/>
      <c r="Y140" s="47"/>
      <c r="Z140" s="47"/>
      <c r="AA140" s="47"/>
      <c r="AB140" s="47"/>
    </row>
    <row r="141" spans="1:28">
      <c r="A141" s="191"/>
      <c r="B141" s="61"/>
      <c r="C141" s="61"/>
      <c r="D141" s="61"/>
      <c r="E141" s="61"/>
      <c r="F141" s="47"/>
      <c r="G141" s="47"/>
      <c r="H141" s="47"/>
      <c r="I141" s="47"/>
      <c r="J141" s="45"/>
      <c r="K141" s="47"/>
      <c r="L141" s="47"/>
      <c r="M141" s="45"/>
      <c r="N141" s="45"/>
      <c r="O141" s="47"/>
      <c r="P141" s="47"/>
      <c r="Q141" s="47"/>
      <c r="R141" s="47"/>
      <c r="S141" s="47"/>
      <c r="T141" s="47"/>
      <c r="U141" s="47"/>
      <c r="V141" s="47"/>
      <c r="W141" s="47"/>
      <c r="X141" s="47"/>
      <c r="Y141" s="47"/>
      <c r="Z141" s="47"/>
      <c r="AA141" s="47"/>
      <c r="AB141" s="47"/>
    </row>
    <row r="142" spans="1:28">
      <c r="A142" s="191"/>
      <c r="B142" s="61"/>
      <c r="C142" s="61"/>
      <c r="D142" s="61"/>
      <c r="E142" s="61"/>
      <c r="F142" s="47"/>
      <c r="G142" s="47"/>
      <c r="H142" s="47"/>
      <c r="I142" s="47"/>
      <c r="J142" s="45"/>
      <c r="K142" s="47"/>
      <c r="L142" s="47"/>
      <c r="M142" s="45"/>
      <c r="N142" s="45"/>
      <c r="O142" s="47"/>
      <c r="P142" s="47"/>
      <c r="Q142" s="47"/>
      <c r="R142" s="47"/>
      <c r="S142" s="47"/>
      <c r="T142" s="47"/>
      <c r="U142" s="47"/>
      <c r="V142" s="47"/>
      <c r="W142" s="47"/>
      <c r="X142" s="47"/>
      <c r="Y142" s="47"/>
      <c r="Z142" s="47"/>
      <c r="AA142" s="47"/>
      <c r="AB142" s="47"/>
    </row>
    <row r="143" spans="1:28">
      <c r="A143" s="191"/>
      <c r="B143" s="61"/>
      <c r="C143" s="61"/>
      <c r="D143" s="61"/>
      <c r="E143" s="61"/>
      <c r="F143" s="47"/>
      <c r="G143" s="47"/>
      <c r="H143" s="47"/>
      <c r="I143" s="47"/>
      <c r="J143" s="45"/>
      <c r="K143" s="47"/>
      <c r="L143" s="47"/>
      <c r="M143" s="45"/>
      <c r="N143" s="45"/>
      <c r="O143" s="47"/>
      <c r="P143" s="47"/>
      <c r="Q143" s="47"/>
      <c r="R143" s="47"/>
      <c r="S143" s="47"/>
      <c r="T143" s="47"/>
      <c r="U143" s="47"/>
      <c r="V143" s="47"/>
      <c r="W143" s="47"/>
      <c r="X143" s="47"/>
      <c r="Y143" s="47"/>
      <c r="Z143" s="47"/>
      <c r="AA143" s="47"/>
      <c r="AB143" s="47"/>
    </row>
    <row r="144" spans="1:28">
      <c r="A144" s="191"/>
      <c r="B144" s="61"/>
      <c r="C144" s="61"/>
      <c r="D144" s="61"/>
      <c r="E144" s="61"/>
      <c r="F144" s="47"/>
      <c r="G144" s="47"/>
      <c r="H144" s="47"/>
      <c r="I144" s="47"/>
      <c r="J144" s="45"/>
      <c r="K144" s="47"/>
      <c r="L144" s="47"/>
      <c r="M144" s="45"/>
      <c r="N144" s="45"/>
      <c r="O144" s="47"/>
      <c r="P144" s="47"/>
      <c r="Q144" s="47"/>
      <c r="R144" s="47"/>
      <c r="S144" s="47"/>
      <c r="T144" s="47"/>
      <c r="U144" s="47"/>
      <c r="V144" s="47"/>
      <c r="W144" s="47"/>
      <c r="X144" s="47"/>
      <c r="Y144" s="47"/>
      <c r="Z144" s="47"/>
      <c r="AA144" s="47"/>
      <c r="AB144" s="47"/>
    </row>
    <row r="145" spans="1:28">
      <c r="A145" s="191"/>
      <c r="B145" s="61"/>
      <c r="C145" s="61"/>
      <c r="D145" s="61"/>
      <c r="E145" s="61"/>
      <c r="F145" s="47"/>
      <c r="G145" s="47"/>
      <c r="H145" s="47"/>
      <c r="I145" s="47"/>
      <c r="J145" s="45"/>
      <c r="K145" s="47"/>
      <c r="L145" s="47"/>
      <c r="M145" s="45"/>
      <c r="N145" s="45"/>
      <c r="O145" s="47"/>
      <c r="P145" s="47"/>
      <c r="Q145" s="47"/>
      <c r="R145" s="47"/>
      <c r="S145" s="47"/>
      <c r="T145" s="47"/>
      <c r="U145" s="47"/>
      <c r="V145" s="47"/>
      <c r="W145" s="47"/>
      <c r="X145" s="47"/>
      <c r="Y145" s="47"/>
      <c r="Z145" s="47"/>
      <c r="AA145" s="47"/>
      <c r="AB145" s="47"/>
    </row>
    <row r="146" spans="1:28">
      <c r="A146" s="191"/>
      <c r="B146" s="61"/>
      <c r="C146" s="61"/>
      <c r="D146" s="61"/>
      <c r="E146" s="61"/>
      <c r="F146" s="47"/>
      <c r="G146" s="47"/>
      <c r="H146" s="47"/>
      <c r="I146" s="47"/>
      <c r="J146" s="45"/>
      <c r="K146" s="47"/>
      <c r="L146" s="47"/>
      <c r="M146" s="45"/>
      <c r="N146" s="45"/>
      <c r="O146" s="47"/>
      <c r="P146" s="47"/>
      <c r="Q146" s="47"/>
      <c r="R146" s="47"/>
      <c r="S146" s="47"/>
      <c r="T146" s="47"/>
      <c r="U146" s="47"/>
      <c r="V146" s="47"/>
      <c r="W146" s="47"/>
      <c r="X146" s="47"/>
      <c r="Y146" s="47"/>
      <c r="Z146" s="47"/>
      <c r="AA146" s="47"/>
      <c r="AB146" s="47"/>
    </row>
    <row r="147" spans="1:28">
      <c r="A147" s="191"/>
      <c r="B147" s="61"/>
      <c r="C147" s="61"/>
      <c r="D147" s="61"/>
      <c r="E147" s="61"/>
      <c r="F147" s="47"/>
      <c r="G147" s="47"/>
      <c r="H147" s="47"/>
      <c r="I147" s="47"/>
      <c r="J147" s="45"/>
      <c r="K147" s="47"/>
      <c r="L147" s="47"/>
      <c r="M147" s="45"/>
      <c r="N147" s="45"/>
      <c r="O147" s="47"/>
      <c r="P147" s="47"/>
      <c r="Q147" s="47"/>
      <c r="R147" s="47"/>
      <c r="S147" s="47"/>
      <c r="T147" s="47"/>
      <c r="U147" s="47"/>
      <c r="V147" s="47"/>
      <c r="W147" s="47"/>
      <c r="X147" s="47"/>
      <c r="Y147" s="47"/>
      <c r="Z147" s="47"/>
      <c r="AA147" s="47"/>
      <c r="AB147" s="47"/>
    </row>
    <row r="148" spans="1:28">
      <c r="A148" s="191"/>
      <c r="B148" s="61"/>
      <c r="C148" s="61"/>
      <c r="D148" s="61"/>
      <c r="E148" s="61"/>
      <c r="F148" s="47"/>
      <c r="G148" s="47"/>
      <c r="H148" s="47"/>
      <c r="I148" s="47"/>
      <c r="J148" s="45"/>
      <c r="K148" s="47"/>
      <c r="L148" s="47"/>
      <c r="M148" s="45"/>
      <c r="N148" s="45"/>
      <c r="O148" s="47"/>
      <c r="P148" s="47"/>
      <c r="Q148" s="47"/>
      <c r="R148" s="47"/>
      <c r="S148" s="47"/>
      <c r="T148" s="47"/>
      <c r="U148" s="47"/>
      <c r="V148" s="47"/>
      <c r="W148" s="47"/>
      <c r="X148" s="47"/>
      <c r="Y148" s="47"/>
      <c r="Z148" s="47"/>
      <c r="AA148" s="47"/>
      <c r="AB148" s="47"/>
    </row>
    <row r="149" spans="1:28">
      <c r="A149" s="191"/>
      <c r="B149" s="61"/>
      <c r="C149" s="61"/>
      <c r="D149" s="61"/>
      <c r="E149" s="61"/>
      <c r="F149" s="47"/>
      <c r="G149" s="47"/>
      <c r="H149" s="47"/>
      <c r="I149" s="47"/>
      <c r="J149" s="45"/>
      <c r="K149" s="47"/>
      <c r="L149" s="47"/>
      <c r="M149" s="45"/>
      <c r="N149" s="45"/>
      <c r="O149" s="47"/>
      <c r="P149" s="47"/>
      <c r="Q149" s="47"/>
      <c r="R149" s="47"/>
      <c r="S149" s="47"/>
      <c r="T149" s="47"/>
      <c r="U149" s="47"/>
      <c r="V149" s="47"/>
      <c r="W149" s="47"/>
      <c r="X149" s="47"/>
      <c r="Y149" s="47"/>
      <c r="Z149" s="47"/>
      <c r="AA149" s="47"/>
      <c r="AB149" s="47"/>
    </row>
    <row r="150" spans="1:28">
      <c r="A150" s="191"/>
      <c r="B150" s="61"/>
      <c r="C150" s="61"/>
      <c r="D150" s="61"/>
      <c r="E150" s="61"/>
      <c r="F150" s="47"/>
      <c r="G150" s="47"/>
      <c r="H150" s="47"/>
      <c r="I150" s="47"/>
      <c r="J150" s="45"/>
      <c r="K150" s="47"/>
      <c r="L150" s="47"/>
      <c r="M150" s="45"/>
      <c r="N150" s="45"/>
      <c r="O150" s="47"/>
      <c r="P150" s="47"/>
      <c r="Q150" s="47"/>
      <c r="R150" s="47"/>
      <c r="S150" s="47"/>
      <c r="T150" s="47"/>
      <c r="U150" s="47"/>
      <c r="V150" s="47"/>
      <c r="W150" s="47"/>
      <c r="X150" s="47"/>
      <c r="Y150" s="47"/>
      <c r="Z150" s="47"/>
      <c r="AA150" s="47"/>
      <c r="AB150" s="47"/>
    </row>
    <row r="151" spans="1:28">
      <c r="A151" s="191"/>
      <c r="B151" s="61"/>
      <c r="C151" s="61"/>
      <c r="D151" s="61"/>
      <c r="E151" s="61"/>
      <c r="F151" s="47"/>
      <c r="G151" s="47"/>
      <c r="H151" s="47"/>
      <c r="I151" s="47"/>
      <c r="J151" s="45"/>
      <c r="K151" s="47"/>
      <c r="L151" s="47"/>
      <c r="M151" s="45"/>
      <c r="N151" s="45"/>
      <c r="O151" s="47"/>
      <c r="P151" s="47"/>
      <c r="Q151" s="47"/>
      <c r="R151" s="47"/>
      <c r="S151" s="47"/>
      <c r="T151" s="47"/>
      <c r="U151" s="47"/>
      <c r="V151" s="47"/>
      <c r="W151" s="47"/>
      <c r="X151" s="47"/>
      <c r="Y151" s="47"/>
      <c r="Z151" s="47"/>
      <c r="AA151" s="47"/>
      <c r="AB151" s="47"/>
    </row>
    <row r="152" spans="1:28">
      <c r="A152" s="191"/>
      <c r="B152" s="61"/>
      <c r="C152" s="61"/>
      <c r="D152" s="61"/>
      <c r="E152" s="61"/>
      <c r="F152" s="47"/>
      <c r="G152" s="47"/>
      <c r="H152" s="47"/>
      <c r="I152" s="47"/>
      <c r="J152" s="45"/>
      <c r="K152" s="47"/>
      <c r="L152" s="47"/>
      <c r="M152" s="45"/>
      <c r="N152" s="45"/>
      <c r="O152" s="47"/>
      <c r="P152" s="47"/>
      <c r="Q152" s="47"/>
      <c r="R152" s="47"/>
      <c r="S152" s="47"/>
      <c r="T152" s="47"/>
      <c r="U152" s="47"/>
      <c r="V152" s="47"/>
      <c r="W152" s="47"/>
      <c r="X152" s="47"/>
      <c r="Y152" s="47"/>
      <c r="Z152" s="47"/>
      <c r="AA152" s="47"/>
      <c r="AB152" s="47"/>
    </row>
    <row r="153" spans="1:28">
      <c r="A153" s="191"/>
      <c r="B153" s="61"/>
      <c r="C153" s="61"/>
      <c r="D153" s="61"/>
      <c r="E153" s="61"/>
      <c r="F153" s="47"/>
      <c r="G153" s="47"/>
      <c r="H153" s="47"/>
      <c r="I153" s="47"/>
      <c r="J153" s="45"/>
      <c r="K153" s="47"/>
      <c r="L153" s="47"/>
      <c r="M153" s="45"/>
      <c r="N153" s="45"/>
      <c r="O153" s="47"/>
      <c r="P153" s="47"/>
      <c r="Q153" s="47"/>
      <c r="R153" s="47"/>
      <c r="S153" s="47"/>
      <c r="T153" s="47"/>
      <c r="U153" s="47"/>
      <c r="V153" s="47"/>
      <c r="W153" s="47"/>
      <c r="X153" s="47"/>
      <c r="Y153" s="47"/>
      <c r="Z153" s="47"/>
      <c r="AA153" s="47"/>
      <c r="AB153" s="47"/>
    </row>
    <row r="154" spans="1:28">
      <c r="A154" s="191"/>
      <c r="B154" s="61"/>
      <c r="C154" s="61"/>
      <c r="D154" s="61"/>
      <c r="E154" s="61"/>
      <c r="F154" s="47"/>
      <c r="G154" s="47"/>
      <c r="H154" s="47"/>
      <c r="I154" s="47"/>
      <c r="J154" s="45"/>
      <c r="K154" s="47"/>
      <c r="L154" s="47"/>
      <c r="M154" s="45"/>
      <c r="N154" s="45"/>
      <c r="O154" s="47"/>
      <c r="P154" s="47"/>
      <c r="Q154" s="47"/>
      <c r="R154" s="47"/>
      <c r="S154" s="47"/>
      <c r="T154" s="47"/>
      <c r="U154" s="47"/>
      <c r="V154" s="47"/>
      <c r="W154" s="47"/>
      <c r="X154" s="47"/>
      <c r="Y154" s="47"/>
      <c r="Z154" s="47"/>
      <c r="AA154" s="47"/>
      <c r="AB154" s="47"/>
    </row>
    <row r="155" spans="1:28">
      <c r="A155" s="191"/>
      <c r="B155" s="61"/>
      <c r="C155" s="61"/>
      <c r="D155" s="61"/>
      <c r="E155" s="61"/>
      <c r="F155" s="47"/>
      <c r="G155" s="47"/>
      <c r="H155" s="47"/>
      <c r="I155" s="47"/>
      <c r="J155" s="45"/>
      <c r="K155" s="47"/>
      <c r="L155" s="47"/>
      <c r="M155" s="45"/>
      <c r="N155" s="45"/>
      <c r="O155" s="47"/>
      <c r="P155" s="47"/>
      <c r="Q155" s="47"/>
      <c r="R155" s="47"/>
      <c r="S155" s="47"/>
      <c r="T155" s="47"/>
      <c r="U155" s="47"/>
      <c r="V155" s="47"/>
      <c r="W155" s="47"/>
      <c r="X155" s="47"/>
      <c r="Y155" s="47"/>
      <c r="Z155" s="47"/>
      <c r="AA155" s="47"/>
      <c r="AB155" s="47"/>
    </row>
    <row r="156" spans="1:28">
      <c r="A156" s="191"/>
      <c r="B156" s="61"/>
      <c r="C156" s="61"/>
      <c r="D156" s="61"/>
      <c r="E156" s="61"/>
      <c r="F156" s="47"/>
      <c r="G156" s="47"/>
      <c r="H156" s="47"/>
      <c r="I156" s="47"/>
      <c r="J156" s="45"/>
      <c r="K156" s="47"/>
      <c r="L156" s="47"/>
      <c r="M156" s="45"/>
      <c r="N156" s="45"/>
      <c r="O156" s="47"/>
      <c r="P156" s="47"/>
      <c r="Q156" s="47"/>
      <c r="R156" s="47"/>
      <c r="S156" s="47"/>
      <c r="T156" s="47"/>
      <c r="U156" s="47"/>
      <c r="V156" s="47"/>
      <c r="W156" s="47"/>
      <c r="X156" s="47"/>
      <c r="Y156" s="47"/>
      <c r="Z156" s="47"/>
      <c r="AA156" s="47"/>
      <c r="AB156" s="47"/>
    </row>
    <row r="157" spans="1:28">
      <c r="A157" s="191"/>
      <c r="B157" s="61"/>
      <c r="C157" s="61"/>
      <c r="D157" s="61"/>
      <c r="E157" s="61"/>
      <c r="F157" s="47"/>
      <c r="G157" s="47"/>
      <c r="H157" s="47"/>
      <c r="I157" s="47"/>
      <c r="J157" s="45"/>
      <c r="K157" s="47"/>
      <c r="L157" s="47"/>
      <c r="M157" s="45"/>
      <c r="N157" s="45"/>
      <c r="O157" s="47"/>
      <c r="P157" s="47"/>
      <c r="Q157" s="47"/>
      <c r="R157" s="47"/>
      <c r="S157" s="47"/>
      <c r="T157" s="47"/>
      <c r="U157" s="47"/>
      <c r="V157" s="47"/>
      <c r="W157" s="47"/>
      <c r="X157" s="47"/>
      <c r="Y157" s="47"/>
      <c r="Z157" s="47"/>
      <c r="AA157" s="47"/>
      <c r="AB157" s="47"/>
    </row>
    <row r="158" spans="1:28">
      <c r="A158" s="191"/>
      <c r="B158" s="61"/>
      <c r="C158" s="61"/>
      <c r="D158" s="61"/>
      <c r="E158" s="61"/>
      <c r="F158" s="47"/>
      <c r="G158" s="47"/>
      <c r="H158" s="47"/>
      <c r="I158" s="47"/>
      <c r="J158" s="45"/>
      <c r="K158" s="47"/>
      <c r="L158" s="47"/>
      <c r="M158" s="45"/>
      <c r="N158" s="45"/>
      <c r="O158" s="47"/>
      <c r="P158" s="47"/>
      <c r="Q158" s="47"/>
      <c r="R158" s="47"/>
      <c r="S158" s="47"/>
      <c r="T158" s="47"/>
      <c r="U158" s="47"/>
      <c r="V158" s="47"/>
      <c r="W158" s="47"/>
      <c r="X158" s="47"/>
      <c r="Y158" s="47"/>
      <c r="Z158" s="47"/>
      <c r="AA158" s="47"/>
      <c r="AB158" s="47"/>
    </row>
    <row r="159" spans="1:28">
      <c r="A159" s="191"/>
      <c r="B159" s="61"/>
      <c r="C159" s="61"/>
      <c r="D159" s="61"/>
      <c r="E159" s="61"/>
      <c r="F159" s="47"/>
      <c r="G159" s="47"/>
      <c r="H159" s="47"/>
      <c r="I159" s="47"/>
      <c r="J159" s="45"/>
      <c r="K159" s="47"/>
      <c r="L159" s="47"/>
      <c r="M159" s="45"/>
      <c r="N159" s="45"/>
      <c r="O159" s="47"/>
      <c r="P159" s="47"/>
      <c r="Q159" s="47"/>
      <c r="R159" s="47"/>
      <c r="S159" s="47"/>
      <c r="T159" s="47"/>
      <c r="U159" s="47"/>
      <c r="V159" s="47"/>
      <c r="W159" s="47"/>
      <c r="X159" s="47"/>
      <c r="Y159" s="47"/>
      <c r="Z159" s="47"/>
      <c r="AA159" s="47"/>
      <c r="AB159" s="47"/>
    </row>
    <row r="160" spans="1:28">
      <c r="A160" s="191"/>
      <c r="B160" s="61"/>
      <c r="C160" s="61"/>
      <c r="D160" s="61"/>
      <c r="E160" s="61"/>
      <c r="F160" s="47"/>
      <c r="G160" s="47"/>
      <c r="H160" s="47"/>
      <c r="I160" s="47"/>
      <c r="J160" s="45"/>
      <c r="K160" s="47"/>
      <c r="L160" s="47"/>
      <c r="M160" s="45"/>
      <c r="N160" s="45"/>
      <c r="O160" s="47"/>
      <c r="P160" s="47"/>
      <c r="Q160" s="47"/>
      <c r="R160" s="47"/>
      <c r="S160" s="47"/>
      <c r="T160" s="47"/>
      <c r="U160" s="47"/>
      <c r="V160" s="47"/>
      <c r="W160" s="47"/>
      <c r="X160" s="47"/>
      <c r="Y160" s="47"/>
      <c r="Z160" s="47"/>
      <c r="AA160" s="47"/>
      <c r="AB160" s="47"/>
    </row>
    <row r="161" spans="1:28">
      <c r="A161" s="191"/>
      <c r="B161" s="61"/>
      <c r="C161" s="61"/>
      <c r="D161" s="61"/>
      <c r="E161" s="61"/>
      <c r="F161" s="47"/>
      <c r="G161" s="47"/>
      <c r="H161" s="47"/>
      <c r="I161" s="47"/>
      <c r="J161" s="45"/>
      <c r="K161" s="47"/>
      <c r="L161" s="47"/>
      <c r="M161" s="45"/>
      <c r="N161" s="45"/>
      <c r="O161" s="47"/>
      <c r="P161" s="47"/>
      <c r="Q161" s="47"/>
      <c r="R161" s="47"/>
      <c r="S161" s="47"/>
      <c r="T161" s="47"/>
      <c r="U161" s="47"/>
      <c r="V161" s="47"/>
      <c r="W161" s="47"/>
      <c r="X161" s="47"/>
      <c r="Y161" s="47"/>
      <c r="Z161" s="47"/>
      <c r="AA161" s="47"/>
      <c r="AB161" s="47"/>
    </row>
    <row r="162" spans="1:28">
      <c r="A162" s="191"/>
      <c r="B162" s="61"/>
      <c r="C162" s="61"/>
      <c r="D162" s="61"/>
      <c r="E162" s="61"/>
      <c r="F162" s="47"/>
      <c r="G162" s="47"/>
      <c r="H162" s="47"/>
      <c r="I162" s="47"/>
      <c r="J162" s="45"/>
      <c r="K162" s="47"/>
      <c r="L162" s="47"/>
      <c r="M162" s="45"/>
      <c r="N162" s="45"/>
      <c r="O162" s="47"/>
      <c r="P162" s="47"/>
      <c r="Q162" s="47"/>
      <c r="R162" s="47"/>
      <c r="S162" s="47"/>
      <c r="T162" s="47"/>
      <c r="U162" s="47"/>
      <c r="V162" s="47"/>
      <c r="W162" s="47"/>
      <c r="X162" s="47"/>
      <c r="Y162" s="47"/>
      <c r="Z162" s="47"/>
      <c r="AA162" s="47"/>
      <c r="AB162" s="47"/>
    </row>
    <row r="163" spans="1:28">
      <c r="A163" s="191"/>
      <c r="B163" s="61"/>
      <c r="C163" s="61"/>
      <c r="D163" s="61"/>
      <c r="E163" s="61"/>
      <c r="F163" s="47"/>
      <c r="G163" s="47"/>
      <c r="H163" s="47"/>
      <c r="I163" s="47"/>
      <c r="J163" s="45"/>
      <c r="K163" s="47"/>
      <c r="L163" s="47"/>
      <c r="M163" s="45"/>
      <c r="N163" s="45"/>
      <c r="O163" s="47"/>
      <c r="P163" s="47"/>
      <c r="Q163" s="47"/>
      <c r="R163" s="47"/>
      <c r="S163" s="47"/>
      <c r="T163" s="47"/>
      <c r="U163" s="47"/>
      <c r="V163" s="47"/>
      <c r="W163" s="47"/>
      <c r="X163" s="47"/>
      <c r="Y163" s="47"/>
      <c r="Z163" s="47"/>
      <c r="AA163" s="47"/>
      <c r="AB163" s="47"/>
    </row>
    <row r="164" spans="1:28">
      <c r="A164" s="191"/>
      <c r="B164" s="61"/>
      <c r="C164" s="61"/>
      <c r="D164" s="61"/>
      <c r="E164" s="61"/>
      <c r="F164" s="47"/>
      <c r="G164" s="47"/>
      <c r="H164" s="47"/>
      <c r="I164" s="47"/>
      <c r="J164" s="45"/>
      <c r="K164" s="47"/>
      <c r="L164" s="47"/>
      <c r="M164" s="45"/>
      <c r="N164" s="45"/>
      <c r="O164" s="47"/>
      <c r="P164" s="47"/>
      <c r="Q164" s="47"/>
      <c r="R164" s="47"/>
      <c r="S164" s="47"/>
      <c r="T164" s="47"/>
      <c r="U164" s="47"/>
      <c r="V164" s="47"/>
      <c r="W164" s="47"/>
      <c r="X164" s="47"/>
      <c r="Y164" s="47"/>
      <c r="Z164" s="47"/>
      <c r="AA164" s="47"/>
      <c r="AB164" s="47"/>
    </row>
    <row r="165" spans="1:28">
      <c r="A165" s="191"/>
      <c r="B165" s="61"/>
      <c r="C165" s="61"/>
      <c r="D165" s="61"/>
      <c r="E165" s="61"/>
      <c r="F165" s="47"/>
      <c r="G165" s="47"/>
      <c r="H165" s="47"/>
      <c r="I165" s="47"/>
      <c r="J165" s="45"/>
      <c r="K165" s="47"/>
      <c r="L165" s="47"/>
      <c r="M165" s="45"/>
      <c r="N165" s="45"/>
      <c r="O165" s="47"/>
      <c r="P165" s="47"/>
      <c r="Q165" s="47"/>
      <c r="R165" s="47"/>
      <c r="S165" s="47"/>
      <c r="T165" s="47"/>
      <c r="U165" s="47"/>
      <c r="V165" s="47"/>
      <c r="W165" s="47"/>
      <c r="X165" s="47"/>
      <c r="Y165" s="47"/>
      <c r="Z165" s="47"/>
      <c r="AA165" s="47"/>
      <c r="AB165" s="47"/>
    </row>
    <row r="166" spans="1:28">
      <c r="A166" s="191"/>
      <c r="B166" s="61"/>
      <c r="C166" s="61"/>
      <c r="D166" s="61"/>
      <c r="E166" s="61"/>
      <c r="F166" s="47"/>
      <c r="G166" s="47"/>
      <c r="H166" s="47"/>
      <c r="I166" s="47"/>
      <c r="J166" s="45"/>
      <c r="K166" s="47"/>
      <c r="L166" s="47"/>
      <c r="M166" s="45"/>
      <c r="N166" s="45"/>
      <c r="O166" s="47"/>
      <c r="P166" s="47"/>
      <c r="Q166" s="47"/>
      <c r="R166" s="47"/>
      <c r="S166" s="47"/>
      <c r="T166" s="47"/>
      <c r="U166" s="47"/>
      <c r="V166" s="47"/>
      <c r="W166" s="47"/>
      <c r="X166" s="47"/>
      <c r="Y166" s="47"/>
      <c r="Z166" s="47"/>
      <c r="AA166" s="47"/>
      <c r="AB166" s="47"/>
    </row>
    <row r="167" spans="1:28">
      <c r="A167" s="191"/>
      <c r="B167" s="61"/>
      <c r="C167" s="61"/>
      <c r="D167" s="61"/>
      <c r="E167" s="61"/>
      <c r="F167" s="47"/>
      <c r="G167" s="47"/>
      <c r="H167" s="47"/>
      <c r="I167" s="47"/>
      <c r="J167" s="45"/>
      <c r="K167" s="47"/>
      <c r="L167" s="47"/>
      <c r="M167" s="45"/>
      <c r="N167" s="45"/>
      <c r="O167" s="47"/>
      <c r="P167" s="47"/>
      <c r="Q167" s="47"/>
      <c r="R167" s="47"/>
      <c r="S167" s="47"/>
      <c r="T167" s="47"/>
      <c r="U167" s="47"/>
      <c r="V167" s="47"/>
      <c r="W167" s="47"/>
      <c r="X167" s="47"/>
      <c r="Y167" s="47"/>
      <c r="Z167" s="47"/>
      <c r="AA167" s="47"/>
      <c r="AB167" s="47"/>
    </row>
    <row r="168" spans="1:28">
      <c r="A168" s="191"/>
      <c r="B168" s="61"/>
      <c r="C168" s="61"/>
      <c r="D168" s="61"/>
      <c r="E168" s="61"/>
      <c r="F168" s="47"/>
      <c r="G168" s="47"/>
      <c r="H168" s="47"/>
      <c r="I168" s="47"/>
      <c r="J168" s="45"/>
      <c r="K168" s="47"/>
      <c r="L168" s="47"/>
      <c r="M168" s="45"/>
      <c r="N168" s="45"/>
      <c r="O168" s="47"/>
      <c r="P168" s="47"/>
      <c r="Q168" s="47"/>
      <c r="R168" s="47"/>
      <c r="S168" s="47"/>
      <c r="T168" s="47"/>
      <c r="U168" s="47"/>
      <c r="V168" s="47"/>
      <c r="W168" s="47"/>
      <c r="X168" s="47"/>
      <c r="Y168" s="47"/>
      <c r="Z168" s="47"/>
      <c r="AA168" s="47"/>
      <c r="AB168" s="47"/>
    </row>
    <row r="169" spans="1:28">
      <c r="A169" s="191"/>
      <c r="B169" s="61"/>
      <c r="C169" s="61"/>
      <c r="D169" s="61"/>
      <c r="E169" s="61"/>
      <c r="F169" s="47"/>
      <c r="G169" s="47"/>
      <c r="H169" s="47"/>
      <c r="I169" s="47"/>
      <c r="J169" s="45"/>
      <c r="K169" s="47"/>
      <c r="L169" s="47"/>
      <c r="M169" s="45"/>
      <c r="N169" s="45"/>
      <c r="O169" s="47"/>
      <c r="P169" s="47"/>
      <c r="Q169" s="47"/>
      <c r="R169" s="47"/>
      <c r="S169" s="47"/>
      <c r="T169" s="47"/>
      <c r="U169" s="47"/>
      <c r="V169" s="47"/>
      <c r="W169" s="47"/>
      <c r="X169" s="47"/>
      <c r="Y169" s="47"/>
      <c r="Z169" s="47"/>
      <c r="AA169" s="47"/>
      <c r="AB169" s="47"/>
    </row>
    <row r="170" spans="1:28">
      <c r="A170" s="191"/>
      <c r="B170" s="61"/>
      <c r="C170" s="61"/>
      <c r="D170" s="61"/>
      <c r="E170" s="61"/>
      <c r="F170" s="47"/>
      <c r="G170" s="47"/>
      <c r="H170" s="47"/>
      <c r="I170" s="47"/>
      <c r="J170" s="45"/>
      <c r="K170" s="47"/>
      <c r="L170" s="47"/>
      <c r="M170" s="45"/>
      <c r="N170" s="45"/>
      <c r="O170" s="47"/>
      <c r="P170" s="47"/>
      <c r="Q170" s="47"/>
      <c r="R170" s="47"/>
      <c r="S170" s="47"/>
      <c r="T170" s="47"/>
      <c r="U170" s="47"/>
      <c r="V170" s="47"/>
      <c r="W170" s="47"/>
      <c r="X170" s="47"/>
      <c r="Y170" s="47"/>
      <c r="Z170" s="47"/>
      <c r="AA170" s="47"/>
      <c r="AB170" s="47"/>
    </row>
    <row r="171" spans="1:28">
      <c r="A171" s="191"/>
      <c r="B171" s="61"/>
      <c r="C171" s="61"/>
      <c r="D171" s="61"/>
      <c r="E171" s="61"/>
      <c r="F171" s="47"/>
      <c r="G171" s="47"/>
      <c r="H171" s="47"/>
      <c r="I171" s="47"/>
      <c r="J171" s="45"/>
      <c r="K171" s="47"/>
      <c r="L171" s="47"/>
      <c r="M171" s="45"/>
      <c r="N171" s="45"/>
      <c r="O171" s="47"/>
      <c r="P171" s="47"/>
      <c r="Q171" s="47"/>
      <c r="R171" s="47"/>
      <c r="S171" s="47"/>
      <c r="T171" s="47"/>
      <c r="U171" s="47"/>
      <c r="V171" s="47"/>
      <c r="W171" s="47"/>
      <c r="X171" s="47"/>
      <c r="Y171" s="47"/>
      <c r="Z171" s="47"/>
      <c r="AA171" s="47"/>
      <c r="AB171" s="47"/>
    </row>
    <row r="172" spans="1:28">
      <c r="A172" s="191"/>
      <c r="B172" s="61"/>
      <c r="C172" s="61"/>
      <c r="D172" s="61"/>
      <c r="E172" s="61"/>
      <c r="F172" s="47"/>
      <c r="G172" s="47"/>
      <c r="H172" s="47"/>
      <c r="I172" s="47"/>
      <c r="J172" s="45"/>
      <c r="K172" s="47"/>
      <c r="L172" s="47"/>
      <c r="M172" s="45"/>
      <c r="N172" s="45"/>
      <c r="O172" s="47"/>
      <c r="P172" s="47"/>
      <c r="Q172" s="47"/>
      <c r="R172" s="47"/>
      <c r="S172" s="47"/>
      <c r="T172" s="47"/>
      <c r="U172" s="47"/>
      <c r="V172" s="47"/>
      <c r="W172" s="47"/>
      <c r="X172" s="47"/>
      <c r="Y172" s="47"/>
      <c r="Z172" s="47"/>
      <c r="AA172" s="47"/>
      <c r="AB172" s="47"/>
    </row>
    <row r="173" spans="1:28">
      <c r="A173" s="191"/>
      <c r="B173" s="61"/>
      <c r="C173" s="61"/>
      <c r="D173" s="61"/>
      <c r="E173" s="61"/>
      <c r="F173" s="47"/>
      <c r="G173" s="47"/>
      <c r="H173" s="47"/>
      <c r="I173" s="47"/>
      <c r="J173" s="45"/>
      <c r="K173" s="47"/>
      <c r="L173" s="47"/>
      <c r="M173" s="45"/>
      <c r="N173" s="45"/>
      <c r="O173" s="47"/>
      <c r="P173" s="47"/>
      <c r="Q173" s="47"/>
      <c r="R173" s="47"/>
      <c r="S173" s="47"/>
      <c r="T173" s="47"/>
      <c r="U173" s="47"/>
      <c r="V173" s="47"/>
      <c r="W173" s="47"/>
      <c r="X173" s="47"/>
      <c r="Y173" s="47"/>
      <c r="Z173" s="47"/>
      <c r="AA173" s="47"/>
      <c r="AB173" s="47"/>
    </row>
    <row r="174" spans="1:28">
      <c r="A174" s="191"/>
      <c r="B174" s="61"/>
      <c r="C174" s="61"/>
      <c r="D174" s="61"/>
      <c r="E174" s="61"/>
      <c r="F174" s="47"/>
      <c r="G174" s="47"/>
      <c r="H174" s="47"/>
      <c r="I174" s="47"/>
      <c r="J174" s="45"/>
      <c r="K174" s="47"/>
      <c r="L174" s="47"/>
      <c r="M174" s="45"/>
      <c r="N174" s="45"/>
      <c r="O174" s="47"/>
      <c r="P174" s="47"/>
      <c r="Q174" s="47"/>
      <c r="R174" s="47"/>
      <c r="S174" s="47"/>
      <c r="T174" s="47"/>
      <c r="U174" s="47"/>
      <c r="V174" s="47"/>
      <c r="W174" s="47"/>
      <c r="X174" s="47"/>
      <c r="Y174" s="47"/>
      <c r="Z174" s="47"/>
      <c r="AA174" s="47"/>
      <c r="AB174" s="47"/>
    </row>
    <row r="175" spans="1:28">
      <c r="A175" s="191"/>
      <c r="B175" s="61"/>
      <c r="C175" s="61"/>
      <c r="D175" s="61"/>
      <c r="E175" s="61"/>
      <c r="F175" s="47"/>
      <c r="G175" s="47"/>
      <c r="H175" s="47"/>
      <c r="I175" s="47"/>
      <c r="J175" s="45"/>
      <c r="K175" s="47"/>
      <c r="L175" s="47"/>
      <c r="M175" s="45"/>
      <c r="N175" s="45"/>
      <c r="O175" s="47"/>
      <c r="P175" s="47"/>
      <c r="Q175" s="47"/>
      <c r="R175" s="47"/>
      <c r="S175" s="47"/>
      <c r="T175" s="47"/>
      <c r="U175" s="47"/>
      <c r="V175" s="47"/>
      <c r="W175" s="47"/>
      <c r="X175" s="47"/>
      <c r="Y175" s="47"/>
      <c r="Z175" s="47"/>
      <c r="AA175" s="47"/>
      <c r="AB175" s="47"/>
    </row>
    <row r="176" spans="1:28">
      <c r="A176" s="191"/>
      <c r="B176" s="61"/>
      <c r="C176" s="61"/>
      <c r="D176" s="61"/>
      <c r="E176" s="61"/>
      <c r="F176" s="47"/>
      <c r="G176" s="47"/>
      <c r="H176" s="47"/>
      <c r="I176" s="47"/>
      <c r="J176" s="45"/>
      <c r="K176" s="47"/>
      <c r="L176" s="47"/>
      <c r="M176" s="45"/>
      <c r="N176" s="45"/>
      <c r="O176" s="47"/>
      <c r="P176" s="47"/>
      <c r="Q176" s="47"/>
      <c r="R176" s="47"/>
      <c r="S176" s="47"/>
      <c r="T176" s="47"/>
      <c r="U176" s="47"/>
      <c r="V176" s="47"/>
      <c r="W176" s="47"/>
      <c r="X176" s="47"/>
      <c r="Y176" s="47"/>
      <c r="Z176" s="47"/>
      <c r="AA176" s="47"/>
      <c r="AB176" s="47"/>
    </row>
    <row r="177" spans="1:28">
      <c r="A177" s="191"/>
      <c r="B177" s="61"/>
      <c r="C177" s="61"/>
      <c r="D177" s="61"/>
      <c r="E177" s="61"/>
      <c r="F177" s="47"/>
      <c r="G177" s="47"/>
      <c r="H177" s="47"/>
      <c r="I177" s="47"/>
      <c r="J177" s="45"/>
      <c r="K177" s="47"/>
      <c r="L177" s="47"/>
      <c r="M177" s="45"/>
      <c r="N177" s="45"/>
      <c r="O177" s="47"/>
      <c r="P177" s="47"/>
      <c r="Q177" s="47"/>
      <c r="R177" s="47"/>
      <c r="S177" s="47"/>
      <c r="T177" s="47"/>
      <c r="U177" s="47"/>
      <c r="V177" s="47"/>
      <c r="W177" s="47"/>
      <c r="X177" s="47"/>
      <c r="Y177" s="47"/>
      <c r="Z177" s="47"/>
      <c r="AA177" s="47"/>
      <c r="AB177" s="47"/>
    </row>
    <row r="178" spans="1:28">
      <c r="A178" s="191"/>
      <c r="B178" s="61"/>
      <c r="C178" s="61"/>
      <c r="D178" s="61"/>
      <c r="E178" s="61"/>
      <c r="F178" s="47"/>
      <c r="G178" s="47"/>
      <c r="H178" s="47"/>
      <c r="I178" s="47"/>
      <c r="J178" s="45"/>
      <c r="K178" s="47"/>
      <c r="L178" s="47"/>
      <c r="M178" s="45"/>
      <c r="N178" s="45"/>
      <c r="O178" s="47"/>
      <c r="P178" s="47"/>
      <c r="Q178" s="47"/>
      <c r="R178" s="47"/>
      <c r="S178" s="47"/>
      <c r="T178" s="47"/>
      <c r="U178" s="47"/>
      <c r="V178" s="47"/>
      <c r="W178" s="47"/>
      <c r="X178" s="47"/>
      <c r="Y178" s="47"/>
      <c r="Z178" s="47"/>
      <c r="AA178" s="47"/>
      <c r="AB178" s="47"/>
    </row>
    <row r="179" spans="1:28">
      <c r="A179" s="191"/>
      <c r="B179" s="61"/>
      <c r="C179" s="61"/>
      <c r="D179" s="61"/>
      <c r="E179" s="61"/>
      <c r="F179" s="47"/>
      <c r="G179" s="47"/>
      <c r="H179" s="47"/>
      <c r="I179" s="47"/>
      <c r="J179" s="45"/>
      <c r="K179" s="47"/>
      <c r="L179" s="47"/>
      <c r="M179" s="45"/>
      <c r="N179" s="45"/>
      <c r="O179" s="47"/>
      <c r="P179" s="47"/>
      <c r="Q179" s="47"/>
      <c r="R179" s="47"/>
      <c r="S179" s="47"/>
      <c r="T179" s="47"/>
      <c r="U179" s="47"/>
      <c r="V179" s="47"/>
      <c r="W179" s="47"/>
      <c r="X179" s="47"/>
      <c r="Y179" s="47"/>
      <c r="Z179" s="47"/>
      <c r="AA179" s="47"/>
      <c r="AB179" s="47"/>
    </row>
    <row r="180" spans="1:28">
      <c r="A180" s="191"/>
      <c r="B180" s="61"/>
      <c r="C180" s="61"/>
      <c r="D180" s="61"/>
      <c r="E180" s="61"/>
      <c r="F180" s="47"/>
      <c r="G180" s="47"/>
      <c r="H180" s="47"/>
      <c r="I180" s="47"/>
      <c r="J180" s="45"/>
      <c r="K180" s="47"/>
      <c r="L180" s="47"/>
      <c r="M180" s="45"/>
      <c r="N180" s="45"/>
      <c r="O180" s="47"/>
      <c r="P180" s="47"/>
      <c r="Q180" s="47"/>
      <c r="R180" s="47"/>
      <c r="S180" s="47"/>
      <c r="T180" s="47"/>
      <c r="U180" s="47"/>
      <c r="V180" s="47"/>
      <c r="W180" s="47"/>
      <c r="X180" s="47"/>
      <c r="Y180" s="47"/>
      <c r="Z180" s="47"/>
      <c r="AA180" s="47"/>
      <c r="AB180" s="47"/>
    </row>
    <row r="181" spans="1:28">
      <c r="A181" s="191"/>
      <c r="B181" s="61"/>
      <c r="C181" s="61"/>
      <c r="D181" s="61"/>
      <c r="E181" s="61"/>
      <c r="F181" s="47"/>
      <c r="G181" s="47"/>
      <c r="H181" s="47"/>
      <c r="I181" s="47"/>
      <c r="J181" s="45"/>
      <c r="K181" s="47"/>
      <c r="L181" s="47"/>
      <c r="M181" s="45"/>
      <c r="N181" s="45"/>
      <c r="O181" s="47"/>
      <c r="P181" s="47"/>
      <c r="Q181" s="47"/>
      <c r="R181" s="47"/>
      <c r="S181" s="47"/>
      <c r="T181" s="47"/>
      <c r="U181" s="47"/>
      <c r="V181" s="47"/>
      <c r="W181" s="47"/>
      <c r="X181" s="47"/>
      <c r="Y181" s="47"/>
      <c r="Z181" s="47"/>
      <c r="AA181" s="47"/>
      <c r="AB181" s="47"/>
    </row>
    <row r="182" spans="1:28">
      <c r="A182" s="191"/>
      <c r="B182" s="61"/>
      <c r="C182" s="61"/>
      <c r="D182" s="61"/>
      <c r="E182" s="61"/>
      <c r="F182" s="47"/>
      <c r="G182" s="47"/>
      <c r="H182" s="47"/>
      <c r="I182" s="47"/>
      <c r="J182" s="45"/>
      <c r="K182" s="47"/>
      <c r="L182" s="47"/>
      <c r="M182" s="45"/>
      <c r="N182" s="45"/>
      <c r="O182" s="47"/>
      <c r="P182" s="47"/>
      <c r="Q182" s="47"/>
      <c r="R182" s="47"/>
      <c r="S182" s="47"/>
      <c r="T182" s="47"/>
      <c r="U182" s="47"/>
      <c r="V182" s="47"/>
      <c r="W182" s="47"/>
      <c r="X182" s="47"/>
      <c r="Y182" s="47"/>
      <c r="Z182" s="47"/>
      <c r="AA182" s="47"/>
      <c r="AB182" s="47"/>
    </row>
    <row r="183" spans="1:28">
      <c r="A183" s="191"/>
      <c r="B183" s="61"/>
      <c r="C183" s="61"/>
      <c r="D183" s="61"/>
      <c r="E183" s="61"/>
      <c r="F183" s="47"/>
      <c r="G183" s="47"/>
      <c r="H183" s="47"/>
      <c r="I183" s="47"/>
      <c r="J183" s="45"/>
      <c r="K183" s="47"/>
      <c r="L183" s="47"/>
      <c r="M183" s="45"/>
      <c r="N183" s="45"/>
      <c r="O183" s="47"/>
      <c r="P183" s="47"/>
      <c r="Q183" s="47"/>
      <c r="R183" s="47"/>
      <c r="S183" s="47"/>
      <c r="T183" s="47"/>
      <c r="U183" s="47"/>
      <c r="V183" s="47"/>
      <c r="W183" s="47"/>
      <c r="X183" s="47"/>
      <c r="Y183" s="47"/>
      <c r="Z183" s="47"/>
      <c r="AA183" s="47"/>
      <c r="AB183" s="47"/>
    </row>
    <row r="184" spans="1:28">
      <c r="A184" s="191"/>
      <c r="B184" s="61"/>
      <c r="C184" s="61"/>
      <c r="D184" s="61"/>
      <c r="E184" s="61"/>
      <c r="F184" s="47"/>
      <c r="G184" s="47"/>
      <c r="H184" s="47"/>
      <c r="I184" s="47"/>
      <c r="J184" s="45"/>
      <c r="K184" s="47"/>
      <c r="L184" s="47"/>
      <c r="M184" s="45"/>
      <c r="N184" s="45"/>
      <c r="O184" s="47"/>
      <c r="P184" s="47"/>
      <c r="Q184" s="47"/>
      <c r="R184" s="47"/>
      <c r="S184" s="47"/>
      <c r="T184" s="47"/>
      <c r="U184" s="47"/>
      <c r="V184" s="47"/>
      <c r="W184" s="47"/>
      <c r="X184" s="47"/>
      <c r="Y184" s="47"/>
      <c r="Z184" s="47"/>
      <c r="AA184" s="47"/>
      <c r="AB184" s="47"/>
    </row>
    <row r="185" spans="1:28">
      <c r="A185" s="191"/>
      <c r="B185" s="61"/>
      <c r="C185" s="61"/>
      <c r="D185" s="61"/>
      <c r="E185" s="61"/>
      <c r="F185" s="47"/>
      <c r="G185" s="47"/>
      <c r="H185" s="47"/>
      <c r="I185" s="47"/>
      <c r="J185" s="45"/>
      <c r="K185" s="47"/>
      <c r="L185" s="47"/>
      <c r="M185" s="45"/>
      <c r="N185" s="45"/>
      <c r="O185" s="47"/>
      <c r="P185" s="47"/>
      <c r="Q185" s="47"/>
      <c r="R185" s="47"/>
      <c r="S185" s="47"/>
      <c r="T185" s="47"/>
      <c r="U185" s="47"/>
      <c r="V185" s="47"/>
      <c r="W185" s="47"/>
      <c r="X185" s="47"/>
      <c r="Y185" s="47"/>
      <c r="Z185" s="47"/>
      <c r="AA185" s="47"/>
      <c r="AB185" s="47"/>
    </row>
    <row r="186" spans="1:28">
      <c r="A186" s="191"/>
      <c r="B186" s="61"/>
      <c r="C186" s="61"/>
      <c r="D186" s="61"/>
      <c r="E186" s="61"/>
      <c r="F186" s="47"/>
      <c r="G186" s="47"/>
      <c r="H186" s="47"/>
      <c r="I186" s="47"/>
      <c r="J186" s="45"/>
      <c r="K186" s="47"/>
      <c r="L186" s="47"/>
      <c r="M186" s="45"/>
      <c r="N186" s="45"/>
      <c r="O186" s="47"/>
      <c r="P186" s="47"/>
      <c r="Q186" s="47"/>
      <c r="R186" s="47"/>
      <c r="S186" s="47"/>
      <c r="T186" s="47"/>
      <c r="U186" s="47"/>
      <c r="V186" s="47"/>
      <c r="W186" s="47"/>
      <c r="X186" s="47"/>
      <c r="Y186" s="47"/>
      <c r="Z186" s="47"/>
      <c r="AA186" s="47"/>
      <c r="AB186" s="47"/>
    </row>
    <row r="187" spans="1:28">
      <c r="A187" s="191"/>
      <c r="B187" s="61"/>
      <c r="C187" s="61"/>
      <c r="D187" s="61"/>
      <c r="E187" s="61"/>
      <c r="F187" s="47"/>
      <c r="G187" s="47"/>
      <c r="H187" s="47"/>
      <c r="I187" s="47"/>
      <c r="J187" s="45"/>
      <c r="K187" s="47"/>
      <c r="L187" s="47"/>
      <c r="M187" s="45"/>
      <c r="N187" s="45"/>
      <c r="O187" s="47"/>
      <c r="P187" s="47"/>
      <c r="Q187" s="47"/>
      <c r="R187" s="47"/>
      <c r="S187" s="47"/>
      <c r="T187" s="47"/>
      <c r="U187" s="47"/>
      <c r="V187" s="47"/>
      <c r="W187" s="47"/>
      <c r="X187" s="47"/>
      <c r="Y187" s="47"/>
      <c r="Z187" s="47"/>
      <c r="AA187" s="47"/>
      <c r="AB187" s="47"/>
    </row>
    <row r="188" spans="1:28">
      <c r="A188" s="191"/>
      <c r="B188" s="61"/>
      <c r="C188" s="61"/>
      <c r="D188" s="61"/>
      <c r="E188" s="61"/>
      <c r="F188" s="47"/>
      <c r="G188" s="47"/>
      <c r="H188" s="47"/>
      <c r="I188" s="47"/>
      <c r="J188" s="45"/>
      <c r="K188" s="47"/>
      <c r="L188" s="47"/>
      <c r="M188" s="45"/>
      <c r="N188" s="45"/>
      <c r="O188" s="47"/>
      <c r="P188" s="47"/>
      <c r="Q188" s="47"/>
      <c r="R188" s="47"/>
      <c r="S188" s="47"/>
      <c r="T188" s="47"/>
      <c r="U188" s="47"/>
      <c r="V188" s="47"/>
      <c r="W188" s="47"/>
      <c r="X188" s="47"/>
      <c r="Y188" s="47"/>
      <c r="Z188" s="47"/>
      <c r="AA188" s="47"/>
      <c r="AB188" s="47"/>
    </row>
    <row r="189" spans="1:28">
      <c r="A189" s="191"/>
      <c r="B189" s="61"/>
      <c r="C189" s="61"/>
      <c r="D189" s="61"/>
      <c r="E189" s="61"/>
      <c r="F189" s="47"/>
      <c r="G189" s="47"/>
      <c r="H189" s="47"/>
      <c r="I189" s="47"/>
      <c r="J189" s="45"/>
      <c r="K189" s="47"/>
      <c r="L189" s="47"/>
      <c r="M189" s="45"/>
      <c r="N189" s="45"/>
      <c r="O189" s="47"/>
      <c r="P189" s="47"/>
      <c r="Q189" s="47"/>
      <c r="R189" s="47"/>
      <c r="S189" s="47"/>
      <c r="T189" s="47"/>
      <c r="U189" s="47"/>
      <c r="V189" s="47"/>
      <c r="W189" s="47"/>
      <c r="X189" s="47"/>
      <c r="Y189" s="47"/>
      <c r="Z189" s="47"/>
      <c r="AA189" s="47"/>
      <c r="AB189" s="47"/>
    </row>
    <row r="190" spans="1:28">
      <c r="A190" s="191"/>
      <c r="B190" s="61"/>
      <c r="C190" s="61"/>
      <c r="D190" s="61"/>
      <c r="E190" s="61"/>
      <c r="F190" s="47"/>
      <c r="G190" s="47"/>
      <c r="H190" s="47"/>
      <c r="I190" s="47"/>
      <c r="J190" s="45"/>
      <c r="K190" s="47"/>
      <c r="L190" s="47"/>
      <c r="M190" s="45"/>
      <c r="N190" s="45"/>
      <c r="O190" s="47"/>
      <c r="P190" s="47"/>
      <c r="Q190" s="47"/>
      <c r="R190" s="47"/>
      <c r="S190" s="47"/>
      <c r="T190" s="47"/>
      <c r="U190" s="47"/>
      <c r="V190" s="47"/>
      <c r="W190" s="47"/>
      <c r="X190" s="47"/>
      <c r="Y190" s="47"/>
      <c r="Z190" s="47"/>
      <c r="AA190" s="47"/>
      <c r="AB190" s="47"/>
    </row>
    <row r="191" spans="1:28">
      <c r="A191" s="194"/>
      <c r="B191" s="47"/>
      <c r="C191" s="47"/>
      <c r="D191" s="47"/>
      <c r="E191" s="47"/>
      <c r="F191" s="47"/>
      <c r="G191" s="47"/>
      <c r="H191" s="47"/>
      <c r="I191" s="47"/>
      <c r="J191" s="45"/>
      <c r="K191" s="47"/>
      <c r="L191" s="47"/>
      <c r="M191" s="45"/>
      <c r="N191" s="45"/>
      <c r="O191" s="47"/>
      <c r="P191" s="47"/>
      <c r="Q191" s="47"/>
      <c r="R191" s="47"/>
      <c r="S191" s="47"/>
      <c r="T191" s="47"/>
      <c r="U191" s="47"/>
      <c r="V191" s="47"/>
      <c r="W191" s="47"/>
      <c r="X191" s="47"/>
      <c r="Y191" s="47"/>
      <c r="Z191" s="47"/>
      <c r="AA191" s="47"/>
      <c r="AB191" s="47"/>
    </row>
    <row r="192" spans="1:28">
      <c r="A192" s="194"/>
      <c r="B192" s="47"/>
      <c r="C192" s="47"/>
      <c r="D192" s="47"/>
      <c r="E192" s="47"/>
      <c r="F192" s="47"/>
      <c r="G192" s="47"/>
      <c r="H192" s="47"/>
      <c r="I192" s="47"/>
      <c r="J192" s="45"/>
      <c r="K192" s="47"/>
      <c r="L192" s="47"/>
      <c r="M192" s="45"/>
      <c r="N192" s="45"/>
      <c r="O192" s="47"/>
      <c r="P192" s="47"/>
      <c r="Q192" s="47"/>
      <c r="R192" s="47"/>
      <c r="S192" s="47"/>
      <c r="T192" s="47"/>
      <c r="U192" s="47"/>
      <c r="V192" s="47"/>
      <c r="W192" s="47"/>
      <c r="X192" s="47"/>
      <c r="Y192" s="47"/>
      <c r="Z192" s="47"/>
      <c r="AA192" s="47"/>
      <c r="AB192" s="47"/>
    </row>
    <row r="193" spans="1:28">
      <c r="A193" s="194"/>
      <c r="B193" s="47"/>
      <c r="C193" s="47"/>
      <c r="D193" s="47"/>
      <c r="E193" s="47"/>
      <c r="F193" s="47"/>
      <c r="G193" s="47"/>
      <c r="H193" s="47"/>
      <c r="I193" s="47"/>
      <c r="J193" s="45"/>
      <c r="K193" s="47"/>
      <c r="L193" s="47"/>
      <c r="M193" s="45"/>
      <c r="N193" s="45"/>
      <c r="O193" s="47"/>
      <c r="P193" s="47"/>
      <c r="Q193" s="47"/>
      <c r="R193" s="47"/>
      <c r="S193" s="47"/>
      <c r="T193" s="47"/>
      <c r="U193" s="47"/>
      <c r="V193" s="47"/>
      <c r="W193" s="47"/>
      <c r="X193" s="47"/>
      <c r="Y193" s="47"/>
      <c r="Z193" s="47"/>
      <c r="AA193" s="47"/>
      <c r="AB193" s="47"/>
    </row>
    <row r="194" spans="1:28">
      <c r="A194" s="194"/>
      <c r="B194" s="47"/>
      <c r="C194" s="47"/>
      <c r="D194" s="47"/>
      <c r="E194" s="47"/>
      <c r="F194" s="47"/>
      <c r="G194" s="47"/>
      <c r="H194" s="47"/>
      <c r="I194" s="47"/>
      <c r="J194" s="45"/>
      <c r="K194" s="47"/>
      <c r="L194" s="47"/>
      <c r="M194" s="45"/>
      <c r="N194" s="45"/>
      <c r="O194" s="47"/>
      <c r="P194" s="47"/>
      <c r="Q194" s="47"/>
      <c r="R194" s="47"/>
      <c r="S194" s="47"/>
      <c r="T194" s="47"/>
      <c r="U194" s="47"/>
      <c r="V194" s="47"/>
      <c r="W194" s="47"/>
      <c r="X194" s="47"/>
      <c r="Y194" s="47"/>
      <c r="Z194" s="47"/>
      <c r="AA194" s="47"/>
      <c r="AB194" s="47"/>
    </row>
    <row r="195" spans="1:28">
      <c r="A195" s="194"/>
      <c r="B195" s="47"/>
      <c r="C195" s="47"/>
      <c r="D195" s="47"/>
      <c r="E195" s="47"/>
      <c r="F195" s="47"/>
      <c r="G195" s="47"/>
      <c r="H195" s="47"/>
      <c r="I195" s="47"/>
      <c r="J195" s="45"/>
      <c r="K195" s="47"/>
      <c r="L195" s="47"/>
      <c r="M195" s="45"/>
      <c r="N195" s="45"/>
      <c r="O195" s="47"/>
      <c r="P195" s="47"/>
      <c r="Q195" s="47"/>
      <c r="R195" s="47"/>
      <c r="S195" s="47"/>
      <c r="T195" s="47"/>
      <c r="U195" s="47"/>
      <c r="V195" s="47"/>
      <c r="W195" s="47"/>
      <c r="X195" s="47"/>
      <c r="Y195" s="47"/>
      <c r="Z195" s="47"/>
      <c r="AA195" s="47"/>
      <c r="AB195" s="47"/>
    </row>
    <row r="196" spans="1:28">
      <c r="A196" s="194"/>
      <c r="B196" s="47"/>
      <c r="C196" s="47"/>
      <c r="D196" s="47"/>
      <c r="E196" s="47"/>
      <c r="F196" s="47"/>
      <c r="G196" s="47"/>
      <c r="H196" s="47"/>
      <c r="I196" s="47"/>
      <c r="J196" s="45"/>
      <c r="K196" s="47"/>
      <c r="L196" s="47"/>
      <c r="M196" s="45"/>
      <c r="N196" s="45"/>
      <c r="O196" s="47"/>
      <c r="P196" s="47"/>
      <c r="Q196" s="47"/>
      <c r="R196" s="47"/>
      <c r="S196" s="47"/>
      <c r="T196" s="47"/>
      <c r="U196" s="47"/>
      <c r="V196" s="47"/>
      <c r="W196" s="47"/>
      <c r="X196" s="47"/>
      <c r="Y196" s="47"/>
      <c r="Z196" s="47"/>
      <c r="AA196" s="47"/>
      <c r="AB196" s="47"/>
    </row>
    <row r="197" spans="1:28">
      <c r="A197" s="194"/>
      <c r="B197" s="47"/>
      <c r="C197" s="47"/>
      <c r="D197" s="47"/>
      <c r="E197" s="47"/>
      <c r="F197" s="47"/>
      <c r="G197" s="47"/>
      <c r="H197" s="47"/>
      <c r="I197" s="47"/>
      <c r="J197" s="45"/>
      <c r="K197" s="47"/>
      <c r="L197" s="47"/>
      <c r="M197" s="45"/>
      <c r="N197" s="45"/>
      <c r="O197" s="47"/>
      <c r="P197" s="47"/>
      <c r="Q197" s="47"/>
      <c r="R197" s="47"/>
      <c r="S197" s="47"/>
      <c r="T197" s="47"/>
      <c r="U197" s="47"/>
      <c r="V197" s="47"/>
      <c r="W197" s="47"/>
      <c r="X197" s="47"/>
      <c r="Y197" s="47"/>
      <c r="Z197" s="47"/>
      <c r="AA197" s="47"/>
      <c r="AB197" s="47"/>
    </row>
    <row r="198" spans="1:28">
      <c r="A198" s="194"/>
      <c r="B198" s="47"/>
      <c r="C198" s="47"/>
      <c r="D198" s="47"/>
      <c r="E198" s="47"/>
      <c r="F198" s="47"/>
      <c r="G198" s="47"/>
      <c r="H198" s="47"/>
      <c r="I198" s="47"/>
      <c r="J198" s="45"/>
      <c r="K198" s="47"/>
      <c r="L198" s="47"/>
      <c r="M198" s="45"/>
      <c r="N198" s="45"/>
      <c r="O198" s="47"/>
      <c r="P198" s="47"/>
      <c r="Q198" s="47"/>
      <c r="R198" s="47"/>
      <c r="S198" s="47"/>
      <c r="T198" s="47"/>
      <c r="U198" s="47"/>
      <c r="V198" s="47"/>
      <c r="W198" s="47"/>
      <c r="X198" s="47"/>
      <c r="Y198" s="47"/>
      <c r="Z198" s="47"/>
      <c r="AA198" s="47"/>
      <c r="AB198" s="47"/>
    </row>
    <row r="199" spans="1:28">
      <c r="A199" s="194"/>
      <c r="B199" s="47"/>
      <c r="C199" s="47"/>
      <c r="D199" s="47"/>
      <c r="E199" s="47"/>
      <c r="F199" s="47"/>
      <c r="G199" s="47"/>
      <c r="H199" s="47"/>
      <c r="I199" s="47"/>
      <c r="J199" s="45"/>
      <c r="K199" s="47"/>
      <c r="L199" s="47"/>
      <c r="M199" s="45"/>
      <c r="N199" s="45"/>
      <c r="O199" s="47"/>
      <c r="P199" s="47"/>
      <c r="Q199" s="47"/>
      <c r="R199" s="47"/>
      <c r="S199" s="47"/>
      <c r="T199" s="47"/>
      <c r="U199" s="47"/>
      <c r="V199" s="47"/>
      <c r="W199" s="47"/>
      <c r="X199" s="47"/>
      <c r="Y199" s="47"/>
      <c r="Z199" s="47"/>
      <c r="AA199" s="47"/>
      <c r="AB199" s="47"/>
    </row>
    <row r="200" spans="1:28">
      <c r="A200" s="194"/>
      <c r="B200" s="47"/>
      <c r="C200" s="47"/>
      <c r="D200" s="47"/>
      <c r="E200" s="47"/>
      <c r="F200" s="47"/>
      <c r="G200" s="47"/>
      <c r="H200" s="47"/>
      <c r="I200" s="47"/>
      <c r="J200" s="45"/>
      <c r="K200" s="47"/>
      <c r="L200" s="47"/>
      <c r="M200" s="45"/>
      <c r="N200" s="45"/>
      <c r="O200" s="47"/>
      <c r="P200" s="47"/>
      <c r="Q200" s="47"/>
      <c r="R200" s="47"/>
      <c r="S200" s="47"/>
      <c r="T200" s="47"/>
      <c r="U200" s="47"/>
      <c r="V200" s="47"/>
      <c r="W200" s="47"/>
      <c r="X200" s="47"/>
      <c r="Y200" s="47"/>
      <c r="Z200" s="47"/>
      <c r="AA200" s="47"/>
      <c r="AB200" s="47"/>
    </row>
    <row r="201" spans="1:28">
      <c r="A201" s="194"/>
      <c r="B201" s="47"/>
      <c r="C201" s="47"/>
      <c r="D201" s="47"/>
      <c r="E201" s="47"/>
      <c r="F201" s="47"/>
      <c r="G201" s="47"/>
      <c r="H201" s="47"/>
      <c r="I201" s="47"/>
      <c r="J201" s="45"/>
      <c r="K201" s="47"/>
      <c r="L201" s="47"/>
      <c r="M201" s="45"/>
      <c r="N201" s="45"/>
      <c r="O201" s="47"/>
      <c r="P201" s="47"/>
      <c r="Q201" s="47"/>
      <c r="R201" s="47"/>
      <c r="S201" s="47"/>
      <c r="T201" s="47"/>
      <c r="U201" s="47"/>
      <c r="V201" s="47"/>
      <c r="W201" s="47"/>
      <c r="X201" s="47"/>
      <c r="Y201" s="47"/>
      <c r="Z201" s="47"/>
      <c r="AA201" s="47"/>
      <c r="AB201" s="47"/>
    </row>
    <row r="202" spans="1:28">
      <c r="A202" s="194"/>
      <c r="B202" s="47"/>
      <c r="C202" s="47"/>
      <c r="D202" s="47"/>
      <c r="E202" s="47"/>
      <c r="F202" s="47"/>
      <c r="G202" s="47"/>
      <c r="H202" s="47"/>
      <c r="I202" s="47"/>
      <c r="J202" s="45"/>
      <c r="K202" s="47"/>
      <c r="L202" s="47"/>
      <c r="M202" s="45"/>
      <c r="N202" s="45"/>
      <c r="O202" s="47"/>
      <c r="P202" s="47"/>
      <c r="Q202" s="47"/>
      <c r="R202" s="47"/>
      <c r="S202" s="47"/>
      <c r="T202" s="47"/>
      <c r="U202" s="47"/>
      <c r="V202" s="47"/>
      <c r="W202" s="47"/>
      <c r="X202" s="47"/>
      <c r="Y202" s="47"/>
      <c r="Z202" s="47"/>
      <c r="AA202" s="47"/>
      <c r="AB202" s="47"/>
    </row>
    <row r="203" spans="1:28">
      <c r="A203" s="194"/>
      <c r="B203" s="47"/>
      <c r="C203" s="47"/>
      <c r="D203" s="47"/>
      <c r="E203" s="47"/>
      <c r="F203" s="47"/>
      <c r="G203" s="47"/>
      <c r="H203" s="47"/>
      <c r="I203" s="47"/>
      <c r="J203" s="45"/>
      <c r="K203" s="47"/>
      <c r="L203" s="47"/>
      <c r="M203" s="45"/>
      <c r="N203" s="45"/>
      <c r="O203" s="47"/>
      <c r="P203" s="47"/>
      <c r="Q203" s="47"/>
      <c r="R203" s="47"/>
      <c r="S203" s="47"/>
      <c r="T203" s="47"/>
      <c r="U203" s="47"/>
      <c r="V203" s="47"/>
      <c r="W203" s="47"/>
      <c r="X203" s="47"/>
      <c r="Y203" s="47"/>
      <c r="Z203" s="47"/>
      <c r="AA203" s="47"/>
      <c r="AB203" s="47"/>
    </row>
    <row r="204" spans="1:28">
      <c r="A204" s="194"/>
      <c r="B204" s="47"/>
      <c r="C204" s="47"/>
      <c r="D204" s="47"/>
      <c r="E204" s="47"/>
      <c r="F204" s="47"/>
      <c r="G204" s="47"/>
      <c r="H204" s="47"/>
      <c r="I204" s="47"/>
      <c r="J204" s="45"/>
      <c r="K204" s="47"/>
      <c r="L204" s="47"/>
      <c r="M204" s="45"/>
      <c r="N204" s="45"/>
      <c r="O204" s="47"/>
      <c r="P204" s="47"/>
      <c r="Q204" s="47"/>
      <c r="R204" s="47"/>
      <c r="S204" s="47"/>
      <c r="T204" s="47"/>
      <c r="U204" s="47"/>
      <c r="V204" s="47"/>
      <c r="W204" s="47"/>
      <c r="X204" s="47"/>
      <c r="Y204" s="47"/>
      <c r="Z204" s="47"/>
      <c r="AA204" s="47"/>
      <c r="AB204" s="47"/>
    </row>
    <row r="205" spans="1:28">
      <c r="A205" s="194"/>
      <c r="B205" s="47"/>
      <c r="C205" s="47"/>
      <c r="D205" s="47"/>
      <c r="E205" s="47"/>
      <c r="F205" s="47"/>
      <c r="G205" s="47"/>
      <c r="H205" s="47"/>
      <c r="I205" s="47"/>
      <c r="J205" s="45"/>
      <c r="K205" s="47"/>
      <c r="L205" s="47"/>
      <c r="M205" s="45"/>
      <c r="N205" s="45"/>
      <c r="O205" s="47"/>
      <c r="P205" s="47"/>
      <c r="Q205" s="47"/>
      <c r="R205" s="47"/>
      <c r="S205" s="47"/>
      <c r="T205" s="47"/>
      <c r="U205" s="47"/>
      <c r="V205" s="47"/>
      <c r="W205" s="47"/>
      <c r="X205" s="47"/>
      <c r="Y205" s="47"/>
      <c r="Z205" s="47"/>
      <c r="AA205" s="47"/>
      <c r="AB205" s="47"/>
    </row>
  </sheetData>
  <hyperlinks>
    <hyperlink ref="Q28" r:id="rId2" display="https://www.bilibili.com/bangumi/play/ep808487?theme=movie&amp;spm_id_from=333.337.0.0" tooltip="https://www.bilibili.com/bangumi/play/ep808487?theme=movie&amp;spm_id_from=333.337.0.0"/>
  </hyperlink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212"/>
  <sheetViews>
    <sheetView zoomScale="70" zoomScaleNormal="70" topLeftCell="A9" workbookViewId="0">
      <selection activeCell="C25" sqref="C25"/>
    </sheetView>
  </sheetViews>
  <sheetFormatPr defaultColWidth="9" defaultRowHeight="13.5"/>
  <cols>
    <col min="11" max="13" width="18" customWidth="1"/>
  </cols>
  <sheetData>
    <row r="1" spans="1:25">
      <c r="A1" s="61" t="s">
        <v>859</v>
      </c>
      <c r="B1" s="61"/>
      <c r="C1" s="61" t="s">
        <v>861</v>
      </c>
      <c r="D1" s="61" t="s">
        <v>862</v>
      </c>
      <c r="E1" s="61" t="s">
        <v>650</v>
      </c>
      <c r="F1" s="78" t="s">
        <v>112</v>
      </c>
      <c r="G1" s="61" t="s">
        <v>1065</v>
      </c>
      <c r="H1" s="78" t="s">
        <v>934</v>
      </c>
      <c r="I1" s="78" t="s">
        <v>935</v>
      </c>
      <c r="J1" s="78" t="s">
        <v>936</v>
      </c>
      <c r="K1" s="46" t="s">
        <v>937</v>
      </c>
      <c r="L1" s="46" t="s">
        <v>938</v>
      </c>
      <c r="M1" s="46" t="s">
        <v>939</v>
      </c>
      <c r="N1" s="45"/>
      <c r="O1" s="46" t="s">
        <v>940</v>
      </c>
      <c r="P1" s="78" t="s">
        <v>941</v>
      </c>
      <c r="Q1" s="47"/>
      <c r="R1" s="47"/>
      <c r="S1" s="47"/>
      <c r="T1" s="47"/>
      <c r="U1" s="47"/>
      <c r="V1" s="47"/>
      <c r="W1" s="47"/>
      <c r="X1" s="47"/>
      <c r="Y1" s="47"/>
    </row>
    <row r="2" ht="25.5" spans="1:25">
      <c r="A2" s="46">
        <v>1</v>
      </c>
      <c r="B2" s="72"/>
      <c r="C2" s="151" t="s">
        <v>661</v>
      </c>
      <c r="D2" s="61" t="s">
        <v>657</v>
      </c>
      <c r="E2" s="61" t="s">
        <v>886</v>
      </c>
      <c r="F2" s="182">
        <v>6</v>
      </c>
      <c r="G2" s="61" t="s">
        <v>1066</v>
      </c>
      <c r="H2" s="78" t="s">
        <v>1043</v>
      </c>
      <c r="I2" s="78" t="s">
        <v>942</v>
      </c>
      <c r="J2" s="47"/>
      <c r="K2" s="51" t="s">
        <v>1067</v>
      </c>
      <c r="L2" s="51" t="s">
        <v>1068</v>
      </c>
      <c r="M2" s="45"/>
      <c r="N2" s="45"/>
      <c r="O2" s="45"/>
      <c r="P2" s="47"/>
      <c r="Q2" s="47"/>
      <c r="R2" s="47"/>
      <c r="S2" s="47"/>
      <c r="T2" s="47"/>
      <c r="U2" s="47"/>
      <c r="V2" s="47"/>
      <c r="W2" s="47"/>
      <c r="X2" s="47"/>
      <c r="Y2" s="47"/>
    </row>
    <row r="3" ht="36.75" spans="1:25">
      <c r="A3" s="46">
        <v>2</v>
      </c>
      <c r="B3" s="72"/>
      <c r="C3" s="61" t="s">
        <v>666</v>
      </c>
      <c r="D3" s="61" t="s">
        <v>657</v>
      </c>
      <c r="E3" s="115" t="s">
        <v>916</v>
      </c>
      <c r="F3" s="182">
        <v>8</v>
      </c>
      <c r="G3" s="61" t="s">
        <v>1066</v>
      </c>
      <c r="H3" s="47"/>
      <c r="I3" s="78" t="s">
        <v>942</v>
      </c>
      <c r="J3" s="78" t="s">
        <v>1069</v>
      </c>
      <c r="K3" s="51" t="s">
        <v>1070</v>
      </c>
      <c r="L3" s="51" t="s">
        <v>1071</v>
      </c>
      <c r="M3" s="45"/>
      <c r="N3" s="45"/>
      <c r="O3" s="45"/>
      <c r="P3" s="47"/>
      <c r="Q3" s="47"/>
      <c r="R3" s="47"/>
      <c r="S3" s="47"/>
      <c r="T3" s="47"/>
      <c r="U3" s="47"/>
      <c r="V3" s="47"/>
      <c r="W3" s="47"/>
      <c r="X3" s="47"/>
      <c r="Y3" s="47"/>
    </row>
    <row r="4" ht="36" spans="1:25">
      <c r="A4" s="46">
        <v>3</v>
      </c>
      <c r="B4" s="47"/>
      <c r="C4" s="78" t="s">
        <v>669</v>
      </c>
      <c r="D4" s="61" t="s">
        <v>657</v>
      </c>
      <c r="E4" s="114" t="s">
        <v>870</v>
      </c>
      <c r="F4" s="182">
        <v>8</v>
      </c>
      <c r="G4" s="61" t="s">
        <v>1066</v>
      </c>
      <c r="H4" s="47"/>
      <c r="I4" s="78" t="s">
        <v>958</v>
      </c>
      <c r="J4" s="47"/>
      <c r="K4" s="46" t="s">
        <v>1072</v>
      </c>
      <c r="L4" s="46" t="s">
        <v>1073</v>
      </c>
      <c r="M4" s="45"/>
      <c r="N4" s="45"/>
      <c r="O4" s="45"/>
      <c r="P4" s="47"/>
      <c r="Q4" s="47"/>
      <c r="R4" s="47"/>
      <c r="S4" s="47"/>
      <c r="T4" s="47"/>
      <c r="U4" s="47"/>
      <c r="V4" s="47"/>
      <c r="W4" s="47"/>
      <c r="X4" s="47"/>
      <c r="Y4" s="47"/>
    </row>
    <row r="5" ht="36" spans="1:25">
      <c r="A5" s="46">
        <v>4</v>
      </c>
      <c r="C5" s="78" t="s">
        <v>675</v>
      </c>
      <c r="D5" s="11" t="s">
        <v>671</v>
      </c>
      <c r="E5" s="114" t="s">
        <v>870</v>
      </c>
      <c r="F5" s="182">
        <v>6</v>
      </c>
      <c r="G5" s="61" t="s">
        <v>1074</v>
      </c>
      <c r="H5" s="47"/>
      <c r="I5" s="78" t="s">
        <v>958</v>
      </c>
      <c r="J5" s="78" t="s">
        <v>959</v>
      </c>
      <c r="K5" s="46" t="s">
        <v>1075</v>
      </c>
      <c r="L5" s="46" t="s">
        <v>1076</v>
      </c>
      <c r="M5" s="45"/>
      <c r="N5" s="45"/>
      <c r="O5" s="45"/>
      <c r="P5" s="47"/>
      <c r="Q5" s="47"/>
      <c r="R5" s="47"/>
      <c r="S5" s="47"/>
      <c r="T5" s="47"/>
      <c r="U5" s="47"/>
      <c r="V5" s="47"/>
      <c r="W5" s="47"/>
      <c r="X5" s="47"/>
      <c r="Y5" s="47"/>
    </row>
    <row r="6" spans="1:25">
      <c r="A6" s="46">
        <v>5</v>
      </c>
      <c r="B6" s="72"/>
      <c r="C6" s="61" t="s">
        <v>689</v>
      </c>
      <c r="D6" s="11" t="s">
        <v>671</v>
      </c>
      <c r="E6" s="61" t="s">
        <v>886</v>
      </c>
      <c r="F6" s="182">
        <v>3</v>
      </c>
      <c r="G6" s="61" t="s">
        <v>1066</v>
      </c>
      <c r="H6" s="47"/>
      <c r="I6" s="78" t="s">
        <v>958</v>
      </c>
      <c r="J6" s="78" t="s">
        <v>959</v>
      </c>
      <c r="K6" s="46" t="s">
        <v>1077</v>
      </c>
      <c r="L6" s="46" t="s">
        <v>1078</v>
      </c>
      <c r="M6" s="45"/>
      <c r="O6" s="45"/>
      <c r="P6" s="47"/>
      <c r="Q6" s="47"/>
      <c r="R6" s="47"/>
      <c r="S6" s="47"/>
      <c r="T6" s="47"/>
      <c r="U6" s="47"/>
      <c r="V6" s="47"/>
      <c r="W6" s="47"/>
      <c r="X6" s="47"/>
      <c r="Y6" s="47"/>
    </row>
    <row r="7" ht="24" spans="1:25">
      <c r="A7" s="46">
        <v>6</v>
      </c>
      <c r="B7" s="61"/>
      <c r="C7" s="61" t="s">
        <v>684</v>
      </c>
      <c r="D7" s="11" t="s">
        <v>671</v>
      </c>
      <c r="E7" s="183" t="s">
        <v>946</v>
      </c>
      <c r="F7" s="182">
        <v>4</v>
      </c>
      <c r="G7" s="61" t="s">
        <v>1074</v>
      </c>
      <c r="H7" s="47"/>
      <c r="I7" s="47"/>
      <c r="J7" s="47"/>
      <c r="K7" s="46" t="s">
        <v>1079</v>
      </c>
      <c r="L7" s="46" t="s">
        <v>1080</v>
      </c>
      <c r="M7" s="45"/>
      <c r="N7" s="45"/>
      <c r="O7" s="45"/>
      <c r="P7" s="47"/>
      <c r="Q7" s="47"/>
      <c r="R7" s="47"/>
      <c r="S7" s="47"/>
      <c r="T7" s="47"/>
      <c r="U7" s="47"/>
      <c r="V7" s="47"/>
      <c r="W7" s="47"/>
      <c r="X7" s="47"/>
      <c r="Y7" s="47"/>
    </row>
    <row r="8" ht="25.5" spans="1:25">
      <c r="A8" s="46">
        <v>7</v>
      </c>
      <c r="B8" s="72"/>
      <c r="C8" s="61" t="s">
        <v>694</v>
      </c>
      <c r="D8" s="61" t="s">
        <v>692</v>
      </c>
      <c r="E8" s="114" t="s">
        <v>870</v>
      </c>
      <c r="F8" s="182">
        <v>6</v>
      </c>
      <c r="G8" s="78" t="s">
        <v>1066</v>
      </c>
      <c r="H8" s="47"/>
      <c r="I8" s="78" t="s">
        <v>976</v>
      </c>
      <c r="J8" s="78" t="s">
        <v>959</v>
      </c>
      <c r="K8" s="51" t="s">
        <v>1081</v>
      </c>
      <c r="L8" s="51" t="s">
        <v>1082</v>
      </c>
      <c r="M8" s="46" t="s">
        <v>1083</v>
      </c>
      <c r="O8" s="45"/>
      <c r="P8" s="47"/>
      <c r="Q8" s="47"/>
      <c r="R8" s="47"/>
      <c r="S8" s="47"/>
      <c r="T8" s="47"/>
      <c r="U8" s="47"/>
      <c r="V8" s="47"/>
      <c r="W8" s="47"/>
      <c r="X8" s="47"/>
      <c r="Y8" s="47"/>
    </row>
    <row r="9" ht="25.5" spans="1:25">
      <c r="A9" s="46">
        <v>8</v>
      </c>
      <c r="B9" s="72"/>
      <c r="C9" s="61" t="s">
        <v>699</v>
      </c>
      <c r="D9" s="61" t="s">
        <v>692</v>
      </c>
      <c r="E9" s="183" t="s">
        <v>946</v>
      </c>
      <c r="F9" s="182">
        <v>4</v>
      </c>
      <c r="G9" s="61" t="s">
        <v>1074</v>
      </c>
      <c r="H9" s="47"/>
      <c r="I9" s="78" t="s">
        <v>976</v>
      </c>
      <c r="J9" s="47"/>
      <c r="K9" s="51" t="s">
        <v>1084</v>
      </c>
      <c r="L9" s="51" t="s">
        <v>1085</v>
      </c>
      <c r="M9" s="45"/>
      <c r="Q9" s="47"/>
      <c r="R9" s="47"/>
      <c r="S9" s="47"/>
      <c r="T9" s="47"/>
      <c r="U9" s="47"/>
      <c r="V9" s="47"/>
      <c r="W9" s="47"/>
      <c r="X9" s="47"/>
      <c r="Y9" s="47"/>
    </row>
    <row r="10" ht="24.75" spans="1:25">
      <c r="A10" s="46">
        <v>9</v>
      </c>
      <c r="B10" s="72"/>
      <c r="C10" s="61" t="s">
        <v>707</v>
      </c>
      <c r="D10" s="61" t="s">
        <v>703</v>
      </c>
      <c r="E10" s="183" t="s">
        <v>946</v>
      </c>
      <c r="F10" s="182">
        <v>5</v>
      </c>
      <c r="G10" s="61" t="s">
        <v>1074</v>
      </c>
      <c r="H10" s="47"/>
      <c r="I10" s="78" t="s">
        <v>986</v>
      </c>
      <c r="J10" s="47"/>
      <c r="K10" s="51" t="s">
        <v>1086</v>
      </c>
      <c r="L10" s="51" t="s">
        <v>1087</v>
      </c>
      <c r="M10" s="45"/>
      <c r="O10" s="45"/>
      <c r="P10" s="47"/>
      <c r="Q10" s="47"/>
      <c r="R10" s="47"/>
      <c r="S10" s="47"/>
      <c r="T10" s="47"/>
      <c r="U10" s="47"/>
      <c r="V10" s="47"/>
      <c r="W10" s="47"/>
      <c r="X10" s="47"/>
      <c r="Y10" s="47"/>
    </row>
    <row r="11" ht="36" spans="1:25">
      <c r="A11" s="46">
        <v>10</v>
      </c>
      <c r="B11" s="72"/>
      <c r="C11" s="61" t="s">
        <v>713</v>
      </c>
      <c r="D11" s="61" t="s">
        <v>703</v>
      </c>
      <c r="E11" s="115" t="s">
        <v>916</v>
      </c>
      <c r="F11" s="182">
        <v>5</v>
      </c>
      <c r="G11" s="61" t="s">
        <v>1074</v>
      </c>
      <c r="H11" s="78" t="s">
        <v>1088</v>
      </c>
      <c r="I11" s="78" t="s">
        <v>986</v>
      </c>
      <c r="J11" s="78" t="s">
        <v>980</v>
      </c>
      <c r="K11" s="46" t="s">
        <v>1089</v>
      </c>
      <c r="L11" s="46" t="s">
        <v>1090</v>
      </c>
      <c r="M11" s="46" t="s">
        <v>1091</v>
      </c>
      <c r="P11" s="47"/>
      <c r="Q11" s="47"/>
      <c r="R11" s="47"/>
      <c r="S11" s="47"/>
      <c r="T11" s="47"/>
      <c r="U11" s="47"/>
      <c r="V11" s="47"/>
      <c r="W11" s="47"/>
      <c r="X11" s="47"/>
      <c r="Y11" s="47"/>
    </row>
    <row r="12" ht="36" spans="1:25">
      <c r="A12" s="46">
        <v>11</v>
      </c>
      <c r="B12" s="72"/>
      <c r="C12" s="61" t="s">
        <v>721</v>
      </c>
      <c r="D12" s="61" t="s">
        <v>717</v>
      </c>
      <c r="E12" s="183" t="s">
        <v>946</v>
      </c>
      <c r="F12" s="182">
        <v>4</v>
      </c>
      <c r="G12" s="61" t="s">
        <v>1074</v>
      </c>
      <c r="H12" s="47"/>
      <c r="I12" s="47"/>
      <c r="J12" s="78" t="s">
        <v>1092</v>
      </c>
      <c r="K12" s="46" t="s">
        <v>1093</v>
      </c>
      <c r="L12" s="46" t="s">
        <v>1094</v>
      </c>
      <c r="M12" s="46" t="s">
        <v>1095</v>
      </c>
      <c r="O12" s="45"/>
      <c r="P12" s="47"/>
      <c r="Q12" s="47"/>
      <c r="R12" s="47"/>
      <c r="S12" s="47"/>
      <c r="T12" s="47"/>
      <c r="U12" s="47"/>
      <c r="V12" s="47"/>
      <c r="W12" s="47"/>
      <c r="X12" s="47"/>
      <c r="Y12" s="47"/>
    </row>
    <row r="13" ht="24" spans="1:25">
      <c r="A13" s="46">
        <v>12</v>
      </c>
      <c r="B13" s="72"/>
      <c r="C13" s="61" t="s">
        <v>726</v>
      </c>
      <c r="D13" s="61" t="s">
        <v>717</v>
      </c>
      <c r="E13" s="61" t="s">
        <v>886</v>
      </c>
      <c r="F13" s="182">
        <v>6</v>
      </c>
      <c r="G13" s="61" t="s">
        <v>1074</v>
      </c>
      <c r="H13" s="47"/>
      <c r="I13" s="78" t="s">
        <v>986</v>
      </c>
      <c r="J13" s="78" t="s">
        <v>1092</v>
      </c>
      <c r="K13" s="46" t="s">
        <v>1096</v>
      </c>
      <c r="L13" s="46" t="s">
        <v>1097</v>
      </c>
      <c r="M13" s="45"/>
      <c r="O13" s="45"/>
      <c r="P13" s="47"/>
      <c r="Q13" s="47"/>
      <c r="R13" s="47"/>
      <c r="S13" s="47"/>
      <c r="T13" s="47"/>
      <c r="U13" s="47"/>
      <c r="V13" s="47"/>
      <c r="W13" s="47"/>
      <c r="X13" s="47"/>
      <c r="Y13" s="47"/>
    </row>
    <row r="14" ht="24" spans="1:25">
      <c r="A14" s="46">
        <v>13</v>
      </c>
      <c r="B14" s="47"/>
      <c r="C14" s="78" t="s">
        <v>729</v>
      </c>
      <c r="D14" s="61" t="s">
        <v>717</v>
      </c>
      <c r="E14" s="114" t="s">
        <v>870</v>
      </c>
      <c r="F14" s="182">
        <v>3</v>
      </c>
      <c r="G14" s="78" t="s">
        <v>1066</v>
      </c>
      <c r="H14" s="47"/>
      <c r="I14" s="78" t="s">
        <v>942</v>
      </c>
      <c r="J14" s="78" t="s">
        <v>980</v>
      </c>
      <c r="K14" s="46" t="s">
        <v>1098</v>
      </c>
      <c r="L14" s="46" t="s">
        <v>1099</v>
      </c>
      <c r="M14" s="45"/>
      <c r="N14" s="45"/>
      <c r="O14" s="45"/>
      <c r="P14" s="47"/>
      <c r="Q14" s="47"/>
      <c r="R14" s="47"/>
      <c r="S14" s="47"/>
      <c r="T14" s="47"/>
      <c r="U14" s="47"/>
      <c r="V14" s="47"/>
      <c r="W14" s="47"/>
      <c r="X14" s="47"/>
      <c r="Y14" s="47"/>
    </row>
    <row r="15" ht="24" spans="1:25">
      <c r="A15" s="46">
        <v>14</v>
      </c>
      <c r="B15" s="61"/>
      <c r="C15" s="61" t="s">
        <v>744</v>
      </c>
      <c r="D15" s="61" t="s">
        <v>731</v>
      </c>
      <c r="E15" s="183" t="s">
        <v>946</v>
      </c>
      <c r="F15" s="182">
        <v>4</v>
      </c>
      <c r="G15" s="78" t="s">
        <v>1066</v>
      </c>
      <c r="H15" s="47"/>
      <c r="I15" s="78" t="s">
        <v>997</v>
      </c>
      <c r="J15" s="47"/>
      <c r="K15" s="51" t="s">
        <v>1100</v>
      </c>
      <c r="L15" s="51" t="s">
        <v>1101</v>
      </c>
      <c r="M15" s="45"/>
      <c r="N15" s="45"/>
      <c r="O15" s="45"/>
      <c r="P15" s="47"/>
      <c r="Q15" s="47"/>
      <c r="R15" s="47"/>
      <c r="S15" s="47"/>
      <c r="T15" s="47"/>
      <c r="U15" s="47"/>
      <c r="V15" s="47"/>
      <c r="W15" s="47"/>
      <c r="X15" s="47"/>
      <c r="Y15" s="47"/>
    </row>
    <row r="16" ht="36.75" spans="1:25">
      <c r="A16" s="46">
        <v>15</v>
      </c>
      <c r="B16" s="72"/>
      <c r="C16" s="61" t="s">
        <v>735</v>
      </c>
      <c r="D16" s="61" t="s">
        <v>731</v>
      </c>
      <c r="E16" s="115" t="s">
        <v>916</v>
      </c>
      <c r="F16" s="182">
        <v>3</v>
      </c>
      <c r="G16" s="78" t="s">
        <v>1066</v>
      </c>
      <c r="H16" s="47"/>
      <c r="I16" s="78" t="s">
        <v>958</v>
      </c>
      <c r="J16" s="78" t="s">
        <v>1001</v>
      </c>
      <c r="K16" s="51" t="s">
        <v>1102</v>
      </c>
      <c r="L16" s="51" t="s">
        <v>1103</v>
      </c>
      <c r="M16" s="45"/>
      <c r="P16" s="47"/>
      <c r="Q16" s="47"/>
      <c r="R16" s="47"/>
      <c r="S16" s="47"/>
      <c r="T16" s="47"/>
      <c r="U16" s="47"/>
      <c r="V16" s="47"/>
      <c r="W16" s="47"/>
      <c r="X16" s="47"/>
      <c r="Y16" s="47"/>
    </row>
    <row r="17" ht="24" spans="1:25">
      <c r="A17" s="46">
        <v>16</v>
      </c>
      <c r="B17" s="72"/>
      <c r="C17" s="61" t="s">
        <v>741</v>
      </c>
      <c r="D17" s="61" t="s">
        <v>731</v>
      </c>
      <c r="E17" s="183" t="s">
        <v>946</v>
      </c>
      <c r="F17" s="182">
        <v>4</v>
      </c>
      <c r="G17" s="46" t="s">
        <v>1104</v>
      </c>
      <c r="H17" s="47"/>
      <c r="I17" s="78" t="s">
        <v>997</v>
      </c>
      <c r="J17" s="47"/>
      <c r="K17" s="46" t="s">
        <v>1105</v>
      </c>
      <c r="L17" s="46" t="s">
        <v>1106</v>
      </c>
      <c r="M17" s="45"/>
      <c r="N17" s="45"/>
      <c r="O17" s="45"/>
      <c r="P17" s="61"/>
      <c r="Q17" s="47"/>
      <c r="R17" s="47"/>
      <c r="S17" s="47"/>
      <c r="T17" s="47"/>
      <c r="U17" s="47"/>
      <c r="V17" s="47"/>
      <c r="W17" s="47"/>
      <c r="X17" s="47"/>
      <c r="Y17" s="47"/>
    </row>
    <row r="18" ht="24" spans="1:25">
      <c r="A18" s="46">
        <v>17</v>
      </c>
      <c r="B18" s="72"/>
      <c r="C18" s="61" t="s">
        <v>748</v>
      </c>
      <c r="D18" s="61" t="s">
        <v>746</v>
      </c>
      <c r="E18" s="183" t="s">
        <v>946</v>
      </c>
      <c r="F18" s="182">
        <v>4</v>
      </c>
      <c r="G18" s="78" t="s">
        <v>1066</v>
      </c>
      <c r="H18" s="47"/>
      <c r="I18" s="78" t="s">
        <v>997</v>
      </c>
      <c r="J18" s="47"/>
      <c r="K18" s="51" t="s">
        <v>1107</v>
      </c>
      <c r="L18" s="51" t="s">
        <v>1108</v>
      </c>
      <c r="M18" s="45"/>
      <c r="O18" s="45"/>
      <c r="P18" s="47"/>
      <c r="Q18" s="47"/>
      <c r="R18" s="47"/>
      <c r="S18" s="47"/>
      <c r="T18" s="47"/>
      <c r="U18" s="47"/>
      <c r="V18" s="47"/>
      <c r="W18" s="47"/>
      <c r="X18" s="47"/>
      <c r="Y18" s="47"/>
    </row>
    <row r="19" ht="36" spans="1:25">
      <c r="A19" s="46">
        <v>18</v>
      </c>
      <c r="B19" s="61"/>
      <c r="C19" s="61" t="s">
        <v>752</v>
      </c>
      <c r="D19" s="61" t="s">
        <v>746</v>
      </c>
      <c r="E19" s="114" t="s">
        <v>870</v>
      </c>
      <c r="F19" s="182">
        <v>6</v>
      </c>
      <c r="G19" s="78" t="s">
        <v>1066</v>
      </c>
      <c r="H19" s="47"/>
      <c r="I19" s="78" t="s">
        <v>942</v>
      </c>
      <c r="J19" s="78" t="s">
        <v>835</v>
      </c>
      <c r="K19" s="46" t="s">
        <v>1109</v>
      </c>
      <c r="L19" s="46" t="s">
        <v>1110</v>
      </c>
      <c r="M19" s="46" t="s">
        <v>1111</v>
      </c>
      <c r="O19" s="45"/>
      <c r="P19" s="47"/>
      <c r="Q19" s="47"/>
      <c r="R19" s="47"/>
      <c r="S19" s="47"/>
      <c r="T19" s="47"/>
      <c r="U19" s="47"/>
      <c r="V19" s="47"/>
      <c r="W19" s="47"/>
      <c r="X19" s="47"/>
      <c r="Y19" s="47"/>
    </row>
    <row r="20" ht="36" spans="1:25">
      <c r="A20" s="46">
        <v>19</v>
      </c>
      <c r="B20" s="47"/>
      <c r="C20" s="61" t="s">
        <v>772</v>
      </c>
      <c r="D20" s="61" t="s">
        <v>757</v>
      </c>
      <c r="E20" s="183" t="s">
        <v>946</v>
      </c>
      <c r="F20" s="182">
        <v>7</v>
      </c>
      <c r="G20" s="78" t="s">
        <v>1066</v>
      </c>
      <c r="H20" s="47"/>
      <c r="I20" s="78" t="s">
        <v>948</v>
      </c>
      <c r="J20" s="78" t="s">
        <v>835</v>
      </c>
      <c r="K20" s="51" t="s">
        <v>1112</v>
      </c>
      <c r="L20" s="51" t="s">
        <v>1113</v>
      </c>
      <c r="M20" s="46" t="s">
        <v>1114</v>
      </c>
      <c r="N20" s="45"/>
      <c r="O20" s="45"/>
      <c r="P20" s="47"/>
      <c r="Q20" s="47"/>
      <c r="R20" s="47"/>
      <c r="S20" s="47"/>
      <c r="T20" s="47"/>
      <c r="U20" s="47"/>
      <c r="V20" s="47"/>
      <c r="W20" s="47"/>
      <c r="X20" s="47"/>
      <c r="Y20" s="47"/>
    </row>
    <row r="21" ht="24" spans="1:25">
      <c r="A21" s="46">
        <v>20</v>
      </c>
      <c r="B21" s="72"/>
      <c r="C21" s="61" t="s">
        <v>761</v>
      </c>
      <c r="D21" s="61" t="s">
        <v>757</v>
      </c>
      <c r="E21" s="114" t="s">
        <v>870</v>
      </c>
      <c r="F21" s="182">
        <v>3</v>
      </c>
      <c r="G21" s="61" t="s">
        <v>1074</v>
      </c>
      <c r="H21" s="78" t="s">
        <v>965</v>
      </c>
      <c r="I21" s="78" t="s">
        <v>997</v>
      </c>
      <c r="J21" s="47"/>
      <c r="K21" s="46" t="s">
        <v>1115</v>
      </c>
      <c r="L21" s="46" t="s">
        <v>1116</v>
      </c>
      <c r="M21" s="45"/>
      <c r="N21" s="45"/>
      <c r="O21" s="45"/>
      <c r="P21" s="47"/>
      <c r="Q21" s="47"/>
      <c r="R21" s="47"/>
      <c r="S21" s="47"/>
      <c r="T21" s="47"/>
      <c r="U21" s="47"/>
      <c r="V21" s="47"/>
      <c r="W21" s="47"/>
      <c r="X21" s="47"/>
      <c r="Y21" s="47"/>
    </row>
    <row r="22" ht="24" spans="1:25">
      <c r="A22" s="46">
        <v>21</v>
      </c>
      <c r="B22" s="72"/>
      <c r="C22" s="61" t="s">
        <v>768</v>
      </c>
      <c r="D22" s="61" t="s">
        <v>757</v>
      </c>
      <c r="E22" s="61" t="s">
        <v>886</v>
      </c>
      <c r="F22" s="182">
        <v>5</v>
      </c>
      <c r="G22" s="61" t="s">
        <v>1074</v>
      </c>
      <c r="H22" s="78" t="s">
        <v>1117</v>
      </c>
      <c r="I22" s="47"/>
      <c r="J22" s="47"/>
      <c r="K22" s="46" t="s">
        <v>1118</v>
      </c>
      <c r="L22" s="46" t="s">
        <v>1119</v>
      </c>
      <c r="M22" s="45"/>
      <c r="O22" s="45"/>
      <c r="P22" s="47"/>
      <c r="Q22" s="47"/>
      <c r="R22" s="47"/>
      <c r="S22" s="47"/>
      <c r="T22" s="47"/>
      <c r="U22" s="47"/>
      <c r="V22" s="47"/>
      <c r="W22" s="47"/>
      <c r="X22" s="47"/>
      <c r="Y22" s="47"/>
    </row>
    <row r="23" ht="36" spans="1:25">
      <c r="A23" s="46">
        <v>22</v>
      </c>
      <c r="B23" s="61"/>
      <c r="C23" s="61" t="s">
        <v>777</v>
      </c>
      <c r="D23" s="61" t="s">
        <v>774</v>
      </c>
      <c r="E23" s="61" t="s">
        <v>886</v>
      </c>
      <c r="F23" s="182">
        <v>6</v>
      </c>
      <c r="G23" s="61" t="s">
        <v>1104</v>
      </c>
      <c r="H23" s="47"/>
      <c r="I23" s="47"/>
      <c r="J23" s="78" t="s">
        <v>1120</v>
      </c>
      <c r="K23" s="46" t="s">
        <v>1121</v>
      </c>
      <c r="L23" s="46" t="s">
        <v>1122</v>
      </c>
      <c r="M23" s="45"/>
      <c r="N23" s="45"/>
      <c r="O23" s="45"/>
      <c r="P23" s="47"/>
      <c r="Q23" s="47"/>
      <c r="R23" s="47"/>
      <c r="S23" s="47"/>
      <c r="T23" s="47"/>
      <c r="U23" s="47"/>
      <c r="V23" s="47"/>
      <c r="W23" s="47"/>
      <c r="X23" s="47"/>
      <c r="Y23" s="47"/>
    </row>
    <row r="24" ht="25.5" spans="1:25">
      <c r="A24" s="46">
        <v>23</v>
      </c>
      <c r="B24" s="61"/>
      <c r="C24" s="61" t="s">
        <v>784</v>
      </c>
      <c r="D24" s="61" t="s">
        <v>774</v>
      </c>
      <c r="E24" s="183" t="s">
        <v>946</v>
      </c>
      <c r="F24" s="182">
        <v>7</v>
      </c>
      <c r="G24" s="78" t="s">
        <v>1066</v>
      </c>
      <c r="H24" s="47"/>
      <c r="I24" s="47"/>
      <c r="J24" s="47"/>
      <c r="K24" s="51" t="s">
        <v>1123</v>
      </c>
      <c r="L24" s="51" t="s">
        <v>1124</v>
      </c>
      <c r="M24" s="45"/>
      <c r="N24" s="45"/>
      <c r="O24" s="45"/>
      <c r="P24" s="47"/>
      <c r="Q24" s="47"/>
      <c r="R24" s="47"/>
      <c r="S24" s="47"/>
      <c r="T24" s="47"/>
      <c r="U24" s="47"/>
      <c r="V24" s="47"/>
      <c r="W24" s="47"/>
      <c r="X24" s="47"/>
      <c r="Y24" s="47"/>
    </row>
    <row r="25" ht="24" spans="1:25">
      <c r="A25" s="46">
        <v>24</v>
      </c>
      <c r="B25" s="61"/>
      <c r="C25" s="184" t="s">
        <v>781</v>
      </c>
      <c r="D25" s="61" t="s">
        <v>774</v>
      </c>
      <c r="E25" s="115" t="s">
        <v>916</v>
      </c>
      <c r="F25" s="182">
        <v>4</v>
      </c>
      <c r="G25" s="61" t="s">
        <v>1074</v>
      </c>
      <c r="H25" s="47"/>
      <c r="I25" s="78" t="s">
        <v>986</v>
      </c>
      <c r="J25" s="47"/>
      <c r="K25" s="46" t="s">
        <v>1125</v>
      </c>
      <c r="L25" s="46" t="s">
        <v>1126</v>
      </c>
      <c r="M25" s="45"/>
      <c r="N25" s="45"/>
      <c r="O25" s="45"/>
      <c r="P25" s="47"/>
      <c r="Q25" s="47"/>
      <c r="R25" s="47"/>
      <c r="S25" s="47"/>
      <c r="T25" s="47"/>
      <c r="U25" s="47"/>
      <c r="V25" s="47"/>
      <c r="W25" s="47"/>
      <c r="X25" s="47"/>
      <c r="Y25" s="47"/>
    </row>
    <row r="26" ht="24.75" spans="1:25">
      <c r="A26" s="46">
        <v>25</v>
      </c>
      <c r="B26" s="72"/>
      <c r="C26" s="61" t="s">
        <v>837</v>
      </c>
      <c r="D26" s="61" t="s">
        <v>326</v>
      </c>
      <c r="E26" s="61" t="s">
        <v>886</v>
      </c>
      <c r="F26" s="182">
        <v>4</v>
      </c>
      <c r="G26" s="61" t="s">
        <v>1074</v>
      </c>
      <c r="H26" s="47"/>
      <c r="I26" s="78" t="s">
        <v>958</v>
      </c>
      <c r="J26" s="47"/>
      <c r="K26" s="51" t="s">
        <v>1127</v>
      </c>
      <c r="L26" s="51" t="s">
        <v>1128</v>
      </c>
      <c r="M26" s="45"/>
      <c r="N26" s="45"/>
      <c r="O26" s="45"/>
      <c r="P26" s="47"/>
      <c r="Q26" s="47"/>
      <c r="R26" s="47"/>
      <c r="S26" s="47"/>
      <c r="T26" s="47"/>
      <c r="U26" s="47"/>
      <c r="V26" s="47"/>
      <c r="W26" s="47"/>
      <c r="X26" s="47"/>
      <c r="Y26" s="47"/>
    </row>
    <row r="27" spans="1:25">
      <c r="A27" s="46">
        <v>26</v>
      </c>
      <c r="B27" s="72"/>
      <c r="C27" s="61" t="s">
        <v>841</v>
      </c>
      <c r="D27" s="61" t="s">
        <v>326</v>
      </c>
      <c r="E27" s="61" t="s">
        <v>886</v>
      </c>
      <c r="F27" s="182">
        <v>3</v>
      </c>
      <c r="G27" s="61" t="s">
        <v>1104</v>
      </c>
      <c r="H27" s="47"/>
      <c r="I27" s="47"/>
      <c r="J27" s="47"/>
      <c r="K27" s="46" t="s">
        <v>1129</v>
      </c>
      <c r="L27" s="46" t="s">
        <v>1130</v>
      </c>
      <c r="M27" s="45"/>
      <c r="O27" s="45"/>
      <c r="P27" s="47"/>
      <c r="Q27" s="47"/>
      <c r="R27" s="47"/>
      <c r="S27" s="47"/>
      <c r="T27" s="47"/>
      <c r="U27" s="47"/>
      <c r="V27" s="47"/>
      <c r="W27" s="47"/>
      <c r="X27" s="47"/>
      <c r="Y27" s="47"/>
    </row>
    <row r="28" spans="1:25">
      <c r="A28" s="46">
        <v>27</v>
      </c>
      <c r="C28" s="78" t="s">
        <v>845</v>
      </c>
      <c r="D28" s="61" t="s">
        <v>326</v>
      </c>
      <c r="E28" s="61" t="s">
        <v>886</v>
      </c>
      <c r="F28" s="182">
        <v>4</v>
      </c>
      <c r="G28" s="78" t="s">
        <v>1066</v>
      </c>
      <c r="H28" s="47"/>
      <c r="I28" s="78" t="s">
        <v>958</v>
      </c>
      <c r="J28" s="47"/>
      <c r="K28" s="46" t="s">
        <v>1131</v>
      </c>
      <c r="L28" s="46" t="s">
        <v>1132</v>
      </c>
      <c r="M28" s="45"/>
      <c r="O28" s="45"/>
      <c r="P28" s="47"/>
      <c r="Q28" s="47"/>
      <c r="R28" s="47"/>
      <c r="S28" s="47"/>
      <c r="T28" s="47"/>
      <c r="U28" s="47"/>
      <c r="V28" s="47"/>
      <c r="W28" s="47"/>
      <c r="X28" s="47"/>
      <c r="Y28" s="47"/>
    </row>
    <row r="29" spans="1:25">
      <c r="A29" s="47"/>
      <c r="B29" s="47"/>
      <c r="C29" s="47"/>
      <c r="D29" s="47"/>
      <c r="E29" s="47"/>
      <c r="F29" s="47"/>
      <c r="G29" s="47"/>
      <c r="H29" s="47"/>
      <c r="I29" s="47"/>
      <c r="J29" s="47"/>
      <c r="K29" s="45"/>
      <c r="L29" s="45"/>
      <c r="M29" s="45"/>
      <c r="N29" s="45"/>
      <c r="O29" s="45"/>
      <c r="P29" s="47"/>
      <c r="Q29" s="47"/>
      <c r="R29" s="47"/>
      <c r="S29" s="47"/>
      <c r="T29" s="47"/>
      <c r="U29" s="47"/>
      <c r="V29" s="47"/>
      <c r="W29" s="47"/>
      <c r="X29" s="47"/>
      <c r="Y29" s="47"/>
    </row>
    <row r="30" spans="1:25">
      <c r="A30" s="47"/>
      <c r="B30" s="47"/>
      <c r="C30" s="47"/>
      <c r="D30" s="47"/>
      <c r="E30" s="47"/>
      <c r="F30" s="47"/>
      <c r="G30" s="47"/>
      <c r="H30" s="47"/>
      <c r="I30" s="47"/>
      <c r="J30" s="47"/>
      <c r="K30" s="45"/>
      <c r="L30" s="45"/>
      <c r="M30" s="45"/>
      <c r="N30" s="45"/>
      <c r="O30" s="45"/>
      <c r="P30" s="47"/>
      <c r="Q30" s="47"/>
      <c r="R30" s="47"/>
      <c r="S30" s="47"/>
      <c r="T30" s="47"/>
      <c r="U30" s="47"/>
      <c r="V30" s="47"/>
      <c r="W30" s="47"/>
      <c r="X30" s="47"/>
      <c r="Y30" s="47"/>
    </row>
    <row r="31" spans="1:25">
      <c r="A31" s="47"/>
      <c r="B31" s="47"/>
      <c r="C31" s="47"/>
      <c r="D31" s="47"/>
      <c r="E31" s="47"/>
      <c r="F31" s="47"/>
      <c r="G31" s="47"/>
      <c r="H31" s="47"/>
      <c r="I31" s="47"/>
      <c r="J31" s="47"/>
      <c r="K31" s="45"/>
      <c r="L31" s="45"/>
      <c r="M31" s="45"/>
      <c r="N31" s="45"/>
      <c r="O31" s="45"/>
      <c r="P31" s="47"/>
      <c r="Q31" s="47"/>
      <c r="R31" s="47"/>
      <c r="S31" s="47"/>
      <c r="T31" s="47"/>
      <c r="U31" s="47"/>
      <c r="V31" s="47"/>
      <c r="W31" s="47"/>
      <c r="X31" s="47"/>
      <c r="Y31" s="47"/>
    </row>
    <row r="32" spans="1:25">
      <c r="A32" s="47"/>
      <c r="B32" s="47"/>
      <c r="C32" s="47"/>
      <c r="D32" s="47"/>
      <c r="E32" s="47"/>
      <c r="F32" s="47"/>
      <c r="G32" s="47"/>
      <c r="H32" s="47"/>
      <c r="I32" s="47"/>
      <c r="J32" s="47"/>
      <c r="K32" s="45"/>
      <c r="L32" s="45"/>
      <c r="M32" s="45"/>
      <c r="N32" s="45"/>
      <c r="O32" s="45"/>
      <c r="P32" s="47"/>
      <c r="Q32" s="47"/>
      <c r="R32" s="47"/>
      <c r="S32" s="47"/>
      <c r="T32" s="47"/>
      <c r="U32" s="47"/>
      <c r="V32" s="47"/>
      <c r="W32" s="47"/>
      <c r="X32" s="47"/>
      <c r="Y32" s="47"/>
    </row>
    <row r="33" spans="1:25">
      <c r="A33" s="47"/>
      <c r="B33" s="47"/>
      <c r="C33" s="47"/>
      <c r="D33" s="47"/>
      <c r="E33" s="47"/>
      <c r="F33" s="47"/>
      <c r="G33" s="47"/>
      <c r="H33" s="47"/>
      <c r="I33" s="47"/>
      <c r="J33" s="47"/>
      <c r="K33" s="45"/>
      <c r="L33" s="45"/>
      <c r="M33" s="45"/>
      <c r="N33" s="45"/>
      <c r="O33" s="45"/>
      <c r="P33" s="47"/>
      <c r="Q33" s="47"/>
      <c r="R33" s="47"/>
      <c r="S33" s="47"/>
      <c r="T33" s="47"/>
      <c r="U33" s="47"/>
      <c r="V33" s="47"/>
      <c r="W33" s="47"/>
      <c r="X33" s="47"/>
      <c r="Y33" s="47"/>
    </row>
    <row r="34" spans="1:25">
      <c r="A34" s="47"/>
      <c r="B34" s="47"/>
      <c r="C34" s="47"/>
      <c r="D34" s="47"/>
      <c r="E34" s="47"/>
      <c r="F34" s="47"/>
      <c r="G34" s="47"/>
      <c r="H34" s="47"/>
      <c r="I34" s="47"/>
      <c r="J34" s="47"/>
      <c r="K34" s="45"/>
      <c r="L34" s="45"/>
      <c r="M34" s="45"/>
      <c r="N34" s="45"/>
      <c r="O34" s="45"/>
      <c r="P34" s="47"/>
      <c r="Q34" s="47"/>
      <c r="R34" s="47"/>
      <c r="S34" s="47"/>
      <c r="T34" s="47"/>
      <c r="U34" s="47"/>
      <c r="V34" s="47"/>
      <c r="W34" s="47"/>
      <c r="X34" s="47"/>
      <c r="Y34" s="47"/>
    </row>
    <row r="35" spans="1:25">
      <c r="A35" s="47"/>
      <c r="B35" s="47"/>
      <c r="C35" s="47"/>
      <c r="D35" s="47"/>
      <c r="E35" s="47"/>
      <c r="F35" s="47"/>
      <c r="G35" s="47"/>
      <c r="H35" s="47"/>
      <c r="I35" s="47"/>
      <c r="J35" s="47"/>
      <c r="K35" s="45"/>
      <c r="L35" s="45"/>
      <c r="M35" s="45"/>
      <c r="N35" s="45"/>
      <c r="O35" s="45"/>
      <c r="P35" s="47"/>
      <c r="Q35" s="47"/>
      <c r="R35" s="47"/>
      <c r="S35" s="47"/>
      <c r="T35" s="47"/>
      <c r="U35" s="47"/>
      <c r="V35" s="47"/>
      <c r="W35" s="47"/>
      <c r="X35" s="47"/>
      <c r="Y35" s="47"/>
    </row>
    <row r="36" ht="24.75" spans="1:25">
      <c r="A36" s="91">
        <v>9</v>
      </c>
      <c r="B36" s="83"/>
      <c r="C36" s="83" t="s">
        <v>1133</v>
      </c>
      <c r="D36" s="83" t="s">
        <v>692</v>
      </c>
      <c r="E36" s="185" t="s">
        <v>946</v>
      </c>
      <c r="F36" s="186">
        <v>3</v>
      </c>
      <c r="G36" s="62"/>
      <c r="H36" s="88" t="s">
        <v>1134</v>
      </c>
      <c r="I36" s="84"/>
      <c r="J36" s="84"/>
      <c r="K36" s="190" t="s">
        <v>1135</v>
      </c>
      <c r="L36" s="190" t="s">
        <v>1136</v>
      </c>
      <c r="M36" s="62"/>
      <c r="N36" s="62"/>
      <c r="O36" s="62"/>
      <c r="P36" s="84"/>
      <c r="Q36" s="84"/>
      <c r="R36" s="84"/>
      <c r="S36" s="84"/>
      <c r="T36" s="84"/>
      <c r="U36" s="84"/>
      <c r="V36" s="84"/>
      <c r="W36" s="84"/>
      <c r="X36" s="84"/>
      <c r="Y36" s="84"/>
    </row>
    <row r="37" ht="36.75" spans="1:25">
      <c r="A37" s="91">
        <v>12</v>
      </c>
      <c r="C37" s="83" t="s">
        <v>1137</v>
      </c>
      <c r="D37" s="83" t="s">
        <v>786</v>
      </c>
      <c r="E37" s="187" t="s">
        <v>916</v>
      </c>
      <c r="F37" s="186">
        <v>2</v>
      </c>
      <c r="G37" s="83" t="s">
        <v>1074</v>
      </c>
      <c r="H37" s="84"/>
      <c r="I37" s="84"/>
      <c r="J37" s="84"/>
      <c r="K37" s="190" t="s">
        <v>1138</v>
      </c>
      <c r="L37" s="190" t="s">
        <v>1139</v>
      </c>
      <c r="M37" s="91" t="s">
        <v>1061</v>
      </c>
      <c r="N37" s="62"/>
      <c r="O37" s="62"/>
      <c r="P37" s="83"/>
      <c r="Q37" s="84"/>
      <c r="R37" s="84"/>
      <c r="S37" s="84"/>
      <c r="T37" s="84"/>
      <c r="U37" s="84"/>
      <c r="V37" s="84"/>
      <c r="W37" s="84"/>
      <c r="X37" s="84"/>
      <c r="Y37" s="84"/>
    </row>
    <row r="38" ht="24" spans="1:25">
      <c r="A38" s="91">
        <v>13</v>
      </c>
      <c r="B38" s="72"/>
      <c r="C38" s="83" t="s">
        <v>1140</v>
      </c>
      <c r="D38" s="83" t="s">
        <v>786</v>
      </c>
      <c r="E38" s="83" t="s">
        <v>886</v>
      </c>
      <c r="F38" s="186">
        <v>8</v>
      </c>
      <c r="G38" s="91" t="s">
        <v>1141</v>
      </c>
      <c r="H38" s="84"/>
      <c r="I38" s="84"/>
      <c r="J38" s="84"/>
      <c r="K38" s="91" t="s">
        <v>1142</v>
      </c>
      <c r="L38" s="190" t="s">
        <v>1143</v>
      </c>
      <c r="M38" s="91" t="s">
        <v>1144</v>
      </c>
      <c r="N38" s="62"/>
      <c r="O38" s="62"/>
      <c r="P38" s="84"/>
      <c r="Q38" s="84"/>
      <c r="R38" s="84"/>
      <c r="S38" s="84"/>
      <c r="T38" s="84"/>
      <c r="U38" s="84"/>
      <c r="V38" s="84"/>
      <c r="W38" s="84"/>
      <c r="X38" s="84"/>
      <c r="Y38" s="84"/>
    </row>
    <row r="39" spans="1:25">
      <c r="A39" s="83" t="s">
        <v>1145</v>
      </c>
      <c r="B39" s="72"/>
      <c r="C39" s="83" t="s">
        <v>1146</v>
      </c>
      <c r="D39" s="83" t="s">
        <v>326</v>
      </c>
      <c r="E39" s="83" t="s">
        <v>886</v>
      </c>
      <c r="F39" s="186">
        <v>8</v>
      </c>
      <c r="G39" s="83" t="s">
        <v>1066</v>
      </c>
      <c r="H39" s="84"/>
      <c r="I39" s="84"/>
      <c r="J39" s="84"/>
      <c r="K39" s="91" t="s">
        <v>1147</v>
      </c>
      <c r="L39" s="190" t="s">
        <v>1143</v>
      </c>
      <c r="M39" s="62"/>
      <c r="N39" s="62"/>
      <c r="O39" s="62"/>
      <c r="P39" s="84"/>
      <c r="Q39" s="84"/>
      <c r="R39" s="84"/>
      <c r="S39" s="84"/>
      <c r="T39" s="84"/>
      <c r="U39" s="84"/>
      <c r="V39" s="84"/>
      <c r="W39" s="84"/>
      <c r="X39" s="84"/>
      <c r="Y39" s="84"/>
    </row>
    <row r="40" spans="1:25">
      <c r="A40" s="83" t="s">
        <v>1148</v>
      </c>
      <c r="C40" s="88" t="s">
        <v>811</v>
      </c>
      <c r="D40" s="84"/>
      <c r="E40" s="84"/>
      <c r="F40" s="84"/>
      <c r="G40" s="84"/>
      <c r="H40" s="84"/>
      <c r="I40" s="84"/>
      <c r="J40" s="84"/>
      <c r="K40" s="62"/>
      <c r="L40" s="62"/>
      <c r="M40" s="62"/>
      <c r="N40" s="62"/>
      <c r="O40" s="62"/>
      <c r="P40" s="84"/>
      <c r="Q40" s="84"/>
      <c r="R40" s="84"/>
      <c r="S40" s="84"/>
      <c r="T40" s="84"/>
      <c r="U40" s="84"/>
      <c r="V40" s="84"/>
      <c r="W40" s="84"/>
      <c r="X40" s="84"/>
      <c r="Y40" s="84"/>
    </row>
    <row r="41" spans="1:25">
      <c r="A41" s="83" t="s">
        <v>876</v>
      </c>
      <c r="C41" s="88" t="s">
        <v>807</v>
      </c>
      <c r="D41" s="84"/>
      <c r="E41" s="84"/>
      <c r="F41" s="84"/>
      <c r="G41" s="84"/>
      <c r="H41" s="84"/>
      <c r="I41" s="84"/>
      <c r="J41" s="84"/>
      <c r="K41" s="62"/>
      <c r="L41" s="62"/>
      <c r="M41" s="62"/>
      <c r="N41" s="62"/>
      <c r="O41" s="62"/>
      <c r="P41" s="84"/>
      <c r="Q41" s="84"/>
      <c r="R41" s="84"/>
      <c r="S41" s="84"/>
      <c r="T41" s="84"/>
      <c r="U41" s="84"/>
      <c r="V41" s="84"/>
      <c r="W41" s="84"/>
      <c r="X41" s="84"/>
      <c r="Y41" s="84"/>
    </row>
    <row r="42" spans="1:25">
      <c r="A42" s="83" t="s">
        <v>1149</v>
      </c>
      <c r="B42" s="72"/>
      <c r="C42" s="188" t="s">
        <v>1150</v>
      </c>
      <c r="D42" s="83" t="s">
        <v>326</v>
      </c>
      <c r="E42" s="83" t="s">
        <v>886</v>
      </c>
      <c r="F42" s="186">
        <v>2</v>
      </c>
      <c r="G42" s="83" t="s">
        <v>1074</v>
      </c>
      <c r="H42" s="84"/>
      <c r="I42" s="84"/>
      <c r="J42" s="84"/>
      <c r="K42" s="91" t="s">
        <v>1151</v>
      </c>
      <c r="L42" s="190" t="s">
        <v>1152</v>
      </c>
      <c r="M42" s="62"/>
      <c r="N42" s="62"/>
      <c r="O42" s="62"/>
      <c r="P42" s="84"/>
      <c r="Q42" s="84"/>
      <c r="R42" s="84"/>
      <c r="S42" s="84"/>
      <c r="T42" s="84"/>
      <c r="U42" s="84"/>
      <c r="V42" s="84"/>
      <c r="W42" s="84"/>
      <c r="X42" s="84"/>
      <c r="Y42" s="84"/>
    </row>
    <row r="43" ht="24" spans="1:25">
      <c r="A43" s="83" t="s">
        <v>1153</v>
      </c>
      <c r="C43" s="88" t="s">
        <v>1154</v>
      </c>
      <c r="D43" s="189" t="s">
        <v>671</v>
      </c>
      <c r="E43" s="185" t="s">
        <v>946</v>
      </c>
      <c r="F43" s="186">
        <v>6</v>
      </c>
      <c r="G43" s="83" t="s">
        <v>1074</v>
      </c>
      <c r="H43" s="84"/>
      <c r="I43" s="84"/>
      <c r="J43" s="84"/>
      <c r="K43" s="91" t="s">
        <v>1155</v>
      </c>
      <c r="L43" s="190" t="s">
        <v>1152</v>
      </c>
      <c r="M43" s="91" t="s">
        <v>1156</v>
      </c>
      <c r="N43" s="62"/>
      <c r="O43" s="62"/>
      <c r="P43" s="84"/>
      <c r="Q43" s="84"/>
      <c r="R43" s="84"/>
      <c r="S43" s="84"/>
      <c r="T43" s="84"/>
      <c r="U43" s="84"/>
      <c r="V43" s="84"/>
      <c r="W43" s="84"/>
      <c r="X43" s="84"/>
      <c r="Y43" s="84"/>
    </row>
    <row r="44" spans="1:25">
      <c r="A44" s="47"/>
      <c r="B44" s="47"/>
      <c r="C44" s="47"/>
      <c r="D44" s="47"/>
      <c r="E44" s="47"/>
      <c r="F44" s="47"/>
      <c r="G44" s="47"/>
      <c r="H44" s="47"/>
      <c r="I44" s="47"/>
      <c r="J44" s="47"/>
      <c r="K44" s="45"/>
      <c r="L44" s="45"/>
      <c r="M44" s="45"/>
      <c r="N44" s="45"/>
      <c r="O44" s="45"/>
      <c r="P44" s="47"/>
      <c r="Q44" s="47"/>
      <c r="R44" s="47"/>
      <c r="S44" s="47"/>
      <c r="T44" s="47"/>
      <c r="U44" s="47"/>
      <c r="V44" s="47"/>
      <c r="W44" s="47"/>
      <c r="X44" s="47"/>
      <c r="Y44" s="47"/>
    </row>
    <row r="45" spans="1:25">
      <c r="A45" s="47"/>
      <c r="B45" s="47"/>
      <c r="C45" s="47"/>
      <c r="D45" s="47"/>
      <c r="E45" s="47"/>
      <c r="F45" s="47"/>
      <c r="G45" s="47"/>
      <c r="H45" s="47"/>
      <c r="I45" s="47"/>
      <c r="J45" s="47"/>
      <c r="K45" s="45"/>
      <c r="L45" s="45"/>
      <c r="M45" s="45"/>
      <c r="N45" s="45"/>
      <c r="O45" s="45"/>
      <c r="P45" s="47"/>
      <c r="Q45" s="47"/>
      <c r="R45" s="47"/>
      <c r="S45" s="47"/>
      <c r="T45" s="47"/>
      <c r="U45" s="47"/>
      <c r="V45" s="47"/>
      <c r="W45" s="47"/>
      <c r="X45" s="47"/>
      <c r="Y45" s="47"/>
    </row>
    <row r="46" spans="1:25">
      <c r="A46" s="47"/>
      <c r="B46" s="47"/>
      <c r="C46" s="47"/>
      <c r="D46" s="47"/>
      <c r="E46" s="47"/>
      <c r="F46" s="47"/>
      <c r="G46" s="47"/>
      <c r="H46" s="47"/>
      <c r="I46" s="47"/>
      <c r="J46" s="47"/>
      <c r="K46" s="45"/>
      <c r="L46" s="45"/>
      <c r="M46" s="45"/>
      <c r="N46" s="45"/>
      <c r="O46" s="45"/>
      <c r="P46" s="47"/>
      <c r="Q46" s="47"/>
      <c r="R46" s="47"/>
      <c r="S46" s="47"/>
      <c r="T46" s="47"/>
      <c r="U46" s="47"/>
      <c r="V46" s="47"/>
      <c r="W46" s="47"/>
      <c r="X46" s="47"/>
      <c r="Y46" s="47"/>
    </row>
    <row r="47" spans="1:25">
      <c r="A47" s="47"/>
      <c r="B47" s="47"/>
      <c r="C47" s="47"/>
      <c r="D47" s="47"/>
      <c r="E47" s="47"/>
      <c r="F47" s="47"/>
      <c r="G47" s="47"/>
      <c r="H47" s="47"/>
      <c r="I47" s="47"/>
      <c r="J47" s="47"/>
      <c r="K47" s="45"/>
      <c r="L47" s="45"/>
      <c r="M47" s="45"/>
      <c r="N47" s="45"/>
      <c r="O47" s="45"/>
      <c r="P47" s="47"/>
      <c r="Q47" s="47"/>
      <c r="R47" s="47"/>
      <c r="S47" s="47"/>
      <c r="T47" s="47"/>
      <c r="U47" s="47"/>
      <c r="V47" s="47"/>
      <c r="W47" s="47"/>
      <c r="X47" s="47"/>
      <c r="Y47" s="47"/>
    </row>
    <row r="48" spans="1:25">
      <c r="A48" s="61"/>
      <c r="B48" s="61"/>
      <c r="C48" s="61"/>
      <c r="D48" s="61"/>
      <c r="E48" s="61"/>
      <c r="F48" s="47"/>
      <c r="G48" s="47"/>
      <c r="H48" s="47"/>
      <c r="I48" s="47"/>
      <c r="J48" s="47"/>
      <c r="K48" s="45"/>
      <c r="L48" s="45"/>
      <c r="M48" s="45"/>
      <c r="N48" s="45"/>
      <c r="O48" s="45"/>
      <c r="P48" s="47"/>
      <c r="Q48" s="47"/>
      <c r="R48" s="47"/>
      <c r="S48" s="47"/>
      <c r="T48" s="47"/>
      <c r="U48" s="47"/>
      <c r="V48" s="47"/>
      <c r="W48" s="47"/>
      <c r="X48" s="47"/>
      <c r="Y48" s="47"/>
    </row>
    <row r="49" spans="1:25">
      <c r="A49" s="61"/>
      <c r="B49" s="61"/>
      <c r="C49" s="61"/>
      <c r="D49" s="61"/>
      <c r="E49" s="61"/>
      <c r="F49" s="47"/>
      <c r="G49" s="47"/>
      <c r="H49" s="47"/>
      <c r="I49" s="47"/>
      <c r="J49" s="47"/>
      <c r="K49" s="45"/>
      <c r="L49" s="45"/>
      <c r="M49" s="45"/>
      <c r="N49" s="45"/>
      <c r="O49" s="45"/>
      <c r="P49" s="47"/>
      <c r="Q49" s="47"/>
      <c r="R49" s="47"/>
      <c r="S49" s="47"/>
      <c r="T49" s="47"/>
      <c r="U49" s="47"/>
      <c r="V49" s="47"/>
      <c r="W49" s="47"/>
      <c r="X49" s="47"/>
      <c r="Y49" s="47"/>
    </row>
    <row r="50" spans="1:25">
      <c r="A50" s="61"/>
      <c r="B50" s="61"/>
      <c r="C50" s="61"/>
      <c r="D50" s="61"/>
      <c r="E50" s="61"/>
      <c r="F50" s="47"/>
      <c r="G50" s="47"/>
      <c r="H50" s="47"/>
      <c r="I50" s="47"/>
      <c r="J50" s="47"/>
      <c r="K50" s="45"/>
      <c r="L50" s="45"/>
      <c r="M50" s="45"/>
      <c r="N50" s="45"/>
      <c r="O50" s="45"/>
      <c r="P50" s="47"/>
      <c r="Q50" s="47"/>
      <c r="R50" s="47"/>
      <c r="S50" s="47"/>
      <c r="T50" s="47"/>
      <c r="U50" s="47"/>
      <c r="V50" s="47"/>
      <c r="W50" s="47"/>
      <c r="X50" s="47"/>
      <c r="Y50" s="47"/>
    </row>
    <row r="51" spans="1:25">
      <c r="A51" s="61"/>
      <c r="B51" s="61"/>
      <c r="C51" s="61"/>
      <c r="D51" s="61"/>
      <c r="E51" s="61"/>
      <c r="F51" s="47"/>
      <c r="G51" s="47"/>
      <c r="H51" s="47"/>
      <c r="I51" s="47"/>
      <c r="J51" s="47"/>
      <c r="K51" s="45"/>
      <c r="L51" s="45"/>
      <c r="M51" s="45"/>
      <c r="N51" s="45"/>
      <c r="O51" s="45"/>
      <c r="P51" s="47"/>
      <c r="Q51" s="47"/>
      <c r="R51" s="47"/>
      <c r="S51" s="47"/>
      <c r="T51" s="47"/>
      <c r="U51" s="47"/>
      <c r="V51" s="47"/>
      <c r="W51" s="47"/>
      <c r="X51" s="47"/>
      <c r="Y51" s="47"/>
    </row>
    <row r="52" spans="1:25">
      <c r="A52" s="61"/>
      <c r="B52" s="61"/>
      <c r="C52" s="61"/>
      <c r="D52" s="61"/>
      <c r="E52" s="61"/>
      <c r="F52" s="47"/>
      <c r="G52" s="47"/>
      <c r="H52" s="47"/>
      <c r="I52" s="47"/>
      <c r="J52" s="47"/>
      <c r="K52" s="45"/>
      <c r="L52" s="45"/>
      <c r="M52" s="45"/>
      <c r="N52" s="45"/>
      <c r="O52" s="45"/>
      <c r="P52" s="47"/>
      <c r="Q52" s="47"/>
      <c r="R52" s="47"/>
      <c r="S52" s="47"/>
      <c r="T52" s="47"/>
      <c r="U52" s="47"/>
      <c r="V52" s="47"/>
      <c r="W52" s="47"/>
      <c r="X52" s="47"/>
      <c r="Y52" s="47"/>
    </row>
    <row r="53" spans="1:25">
      <c r="A53" s="61"/>
      <c r="B53" s="61"/>
      <c r="C53" s="61"/>
      <c r="D53" s="61"/>
      <c r="E53" s="61"/>
      <c r="F53" s="47"/>
      <c r="G53" s="47"/>
      <c r="H53" s="47"/>
      <c r="I53" s="47"/>
      <c r="J53" s="47"/>
      <c r="K53" s="45"/>
      <c r="L53" s="45"/>
      <c r="M53" s="45"/>
      <c r="N53" s="45"/>
      <c r="O53" s="45"/>
      <c r="P53" s="47"/>
      <c r="Q53" s="47"/>
      <c r="R53" s="47"/>
      <c r="S53" s="47"/>
      <c r="T53" s="47"/>
      <c r="U53" s="47"/>
      <c r="V53" s="47"/>
      <c r="W53" s="47"/>
      <c r="X53" s="47"/>
      <c r="Y53" s="47"/>
    </row>
    <row r="54" spans="1:25">
      <c r="A54" s="61"/>
      <c r="B54" s="61"/>
      <c r="C54" s="61"/>
      <c r="D54" s="61"/>
      <c r="E54" s="61"/>
      <c r="F54" s="47"/>
      <c r="G54" s="47"/>
      <c r="H54" s="47"/>
      <c r="I54" s="47"/>
      <c r="J54" s="47"/>
      <c r="K54" s="45"/>
      <c r="L54" s="45"/>
      <c r="M54" s="45"/>
      <c r="N54" s="45"/>
      <c r="O54" s="45"/>
      <c r="P54" s="47"/>
      <c r="Q54" s="47"/>
      <c r="R54" s="47"/>
      <c r="S54" s="47"/>
      <c r="T54" s="47"/>
      <c r="U54" s="47"/>
      <c r="V54" s="47"/>
      <c r="W54" s="47"/>
      <c r="X54" s="47"/>
      <c r="Y54" s="47"/>
    </row>
    <row r="55" spans="1:25">
      <c r="A55" s="61"/>
      <c r="B55" s="61"/>
      <c r="C55" s="61"/>
      <c r="D55" s="61"/>
      <c r="E55" s="61"/>
      <c r="F55" s="47"/>
      <c r="G55" s="47"/>
      <c r="H55" s="47"/>
      <c r="I55" s="47"/>
      <c r="J55" s="47"/>
      <c r="K55" s="45"/>
      <c r="L55" s="45"/>
      <c r="M55" s="45"/>
      <c r="N55" s="45"/>
      <c r="O55" s="45"/>
      <c r="P55" s="47"/>
      <c r="Q55" s="47"/>
      <c r="R55" s="47"/>
      <c r="S55" s="47"/>
      <c r="T55" s="47"/>
      <c r="U55" s="47"/>
      <c r="V55" s="47"/>
      <c r="W55" s="47"/>
      <c r="X55" s="47"/>
      <c r="Y55" s="47"/>
    </row>
    <row r="56" spans="1:25">
      <c r="A56" s="61"/>
      <c r="B56" s="61"/>
      <c r="C56" s="61"/>
      <c r="D56" s="61"/>
      <c r="E56" s="61"/>
      <c r="F56" s="47"/>
      <c r="G56" s="47"/>
      <c r="H56" s="47"/>
      <c r="I56" s="47"/>
      <c r="J56" s="47"/>
      <c r="K56" s="45"/>
      <c r="L56" s="45"/>
      <c r="M56" s="45"/>
      <c r="N56" s="45"/>
      <c r="O56" s="45"/>
      <c r="P56" s="47"/>
      <c r="Q56" s="47"/>
      <c r="R56" s="47"/>
      <c r="S56" s="47"/>
      <c r="T56" s="47"/>
      <c r="U56" s="47"/>
      <c r="V56" s="47"/>
      <c r="W56" s="47"/>
      <c r="X56" s="47"/>
      <c r="Y56" s="47"/>
    </row>
    <row r="57" spans="1:25">
      <c r="A57" s="61"/>
      <c r="B57" s="61"/>
      <c r="C57" s="61"/>
      <c r="D57" s="61"/>
      <c r="E57" s="61"/>
      <c r="F57" s="47"/>
      <c r="G57" s="47"/>
      <c r="H57" s="47"/>
      <c r="I57" s="47"/>
      <c r="J57" s="47"/>
      <c r="K57" s="45"/>
      <c r="L57" s="45"/>
      <c r="M57" s="45"/>
      <c r="N57" s="45"/>
      <c r="O57" s="45"/>
      <c r="P57" s="47"/>
      <c r="Q57" s="47"/>
      <c r="R57" s="47"/>
      <c r="S57" s="47"/>
      <c r="T57" s="47"/>
      <c r="U57" s="47"/>
      <c r="V57" s="47"/>
      <c r="W57" s="47"/>
      <c r="X57" s="47"/>
      <c r="Y57" s="47"/>
    </row>
    <row r="58" spans="1:25">
      <c r="A58" s="61"/>
      <c r="B58" s="61"/>
      <c r="C58" s="61"/>
      <c r="D58" s="61"/>
      <c r="E58" s="61"/>
      <c r="F58" s="47"/>
      <c r="G58" s="47"/>
      <c r="H58" s="47"/>
      <c r="I58" s="47"/>
      <c r="J58" s="47"/>
      <c r="K58" s="45"/>
      <c r="L58" s="45"/>
      <c r="M58" s="45"/>
      <c r="N58" s="45"/>
      <c r="O58" s="45"/>
      <c r="P58" s="47"/>
      <c r="Q58" s="47"/>
      <c r="R58" s="47"/>
      <c r="S58" s="47"/>
      <c r="T58" s="47"/>
      <c r="U58" s="47"/>
      <c r="V58" s="47"/>
      <c r="W58" s="47"/>
      <c r="X58" s="47"/>
      <c r="Y58" s="47"/>
    </row>
    <row r="59" spans="1:25">
      <c r="A59" s="61"/>
      <c r="B59" s="61"/>
      <c r="C59" s="61"/>
      <c r="D59" s="61"/>
      <c r="E59" s="61"/>
      <c r="F59" s="47"/>
      <c r="G59" s="47"/>
      <c r="H59" s="47"/>
      <c r="I59" s="47"/>
      <c r="J59" s="47"/>
      <c r="K59" s="45"/>
      <c r="L59" s="45"/>
      <c r="M59" s="45"/>
      <c r="N59" s="45"/>
      <c r="O59" s="45"/>
      <c r="P59" s="47"/>
      <c r="Q59" s="47"/>
      <c r="R59" s="47"/>
      <c r="S59" s="47"/>
      <c r="T59" s="47"/>
      <c r="U59" s="47"/>
      <c r="V59" s="47"/>
      <c r="W59" s="47"/>
      <c r="X59" s="47"/>
      <c r="Y59" s="47"/>
    </row>
    <row r="60" spans="1:25">
      <c r="A60" s="61"/>
      <c r="B60" s="61"/>
      <c r="C60" s="61"/>
      <c r="D60" s="61"/>
      <c r="E60" s="61"/>
      <c r="F60" s="47"/>
      <c r="G60" s="47"/>
      <c r="H60" s="47"/>
      <c r="I60" s="47"/>
      <c r="J60" s="47"/>
      <c r="K60" s="45"/>
      <c r="L60" s="45"/>
      <c r="M60" s="45"/>
      <c r="N60" s="45"/>
      <c r="O60" s="45"/>
      <c r="P60" s="47"/>
      <c r="Q60" s="47"/>
      <c r="R60" s="47"/>
      <c r="S60" s="47"/>
      <c r="T60" s="47"/>
      <c r="U60" s="47"/>
      <c r="V60" s="47"/>
      <c r="W60" s="47"/>
      <c r="X60" s="47"/>
      <c r="Y60" s="47"/>
    </row>
    <row r="61" spans="1:25">
      <c r="A61" s="61"/>
      <c r="B61" s="61"/>
      <c r="C61" s="61"/>
      <c r="D61" s="61"/>
      <c r="E61" s="61"/>
      <c r="F61" s="47"/>
      <c r="G61" s="47"/>
      <c r="H61" s="47"/>
      <c r="I61" s="47"/>
      <c r="J61" s="47"/>
      <c r="K61" s="45"/>
      <c r="L61" s="45"/>
      <c r="M61" s="45"/>
      <c r="N61" s="45"/>
      <c r="O61" s="45"/>
      <c r="P61" s="47"/>
      <c r="Q61" s="47"/>
      <c r="R61" s="47"/>
      <c r="S61" s="47"/>
      <c r="T61" s="47"/>
      <c r="U61" s="47"/>
      <c r="V61" s="47"/>
      <c r="W61" s="47"/>
      <c r="X61" s="47"/>
      <c r="Y61" s="47"/>
    </row>
    <row r="62" spans="1:25">
      <c r="A62" s="61"/>
      <c r="B62" s="61"/>
      <c r="C62" s="61"/>
      <c r="D62" s="61"/>
      <c r="E62" s="61"/>
      <c r="F62" s="47"/>
      <c r="G62" s="47"/>
      <c r="H62" s="47"/>
      <c r="I62" s="47"/>
      <c r="J62" s="47"/>
      <c r="K62" s="45"/>
      <c r="L62" s="45"/>
      <c r="M62" s="45"/>
      <c r="N62" s="45"/>
      <c r="O62" s="45"/>
      <c r="P62" s="47"/>
      <c r="Q62" s="47"/>
      <c r="R62" s="47"/>
      <c r="S62" s="47"/>
      <c r="T62" s="47"/>
      <c r="U62" s="47"/>
      <c r="V62" s="47"/>
      <c r="W62" s="47"/>
      <c r="X62" s="47"/>
      <c r="Y62" s="47"/>
    </row>
    <row r="63" spans="1:25">
      <c r="A63" s="61"/>
      <c r="B63" s="61"/>
      <c r="C63" s="61"/>
      <c r="D63" s="61"/>
      <c r="E63" s="61"/>
      <c r="F63" s="47"/>
      <c r="G63" s="47"/>
      <c r="H63" s="47"/>
      <c r="I63" s="47"/>
      <c r="J63" s="47"/>
      <c r="K63" s="45"/>
      <c r="L63" s="45"/>
      <c r="M63" s="45"/>
      <c r="N63" s="45"/>
      <c r="O63" s="45"/>
      <c r="P63" s="47"/>
      <c r="Q63" s="47"/>
      <c r="R63" s="47"/>
      <c r="S63" s="47"/>
      <c r="T63" s="47"/>
      <c r="U63" s="47"/>
      <c r="V63" s="47"/>
      <c r="W63" s="47"/>
      <c r="X63" s="47"/>
      <c r="Y63" s="47"/>
    </row>
    <row r="64" spans="1:25">
      <c r="A64" s="61"/>
      <c r="B64" s="61"/>
      <c r="C64" s="61"/>
      <c r="D64" s="61"/>
      <c r="E64" s="61"/>
      <c r="F64" s="47"/>
      <c r="G64" s="47"/>
      <c r="H64" s="47"/>
      <c r="I64" s="47"/>
      <c r="J64" s="47"/>
      <c r="K64" s="45"/>
      <c r="L64" s="45"/>
      <c r="M64" s="45"/>
      <c r="N64" s="45"/>
      <c r="O64" s="45"/>
      <c r="P64" s="47"/>
      <c r="Q64" s="47"/>
      <c r="R64" s="47"/>
      <c r="S64" s="47"/>
      <c r="T64" s="47"/>
      <c r="U64" s="47"/>
      <c r="V64" s="47"/>
      <c r="W64" s="47"/>
      <c r="X64" s="47"/>
      <c r="Y64" s="47"/>
    </row>
    <row r="65" spans="1:25">
      <c r="A65" s="61"/>
      <c r="B65" s="61"/>
      <c r="C65" s="61"/>
      <c r="D65" s="61"/>
      <c r="E65" s="61"/>
      <c r="F65" s="47"/>
      <c r="G65" s="47"/>
      <c r="H65" s="47"/>
      <c r="I65" s="47"/>
      <c r="J65" s="47"/>
      <c r="K65" s="45"/>
      <c r="L65" s="45"/>
      <c r="M65" s="45"/>
      <c r="N65" s="45"/>
      <c r="O65" s="45"/>
      <c r="P65" s="47"/>
      <c r="Q65" s="47"/>
      <c r="R65" s="47"/>
      <c r="S65" s="47"/>
      <c r="T65" s="47"/>
      <c r="U65" s="47"/>
      <c r="V65" s="47"/>
      <c r="W65" s="47"/>
      <c r="X65" s="47"/>
      <c r="Y65" s="47"/>
    </row>
    <row r="66" spans="1:25">
      <c r="A66" s="61"/>
      <c r="B66" s="61"/>
      <c r="C66" s="61"/>
      <c r="D66" s="61"/>
      <c r="E66" s="61"/>
      <c r="F66" s="47"/>
      <c r="G66" s="47"/>
      <c r="H66" s="47"/>
      <c r="I66" s="47"/>
      <c r="J66" s="47"/>
      <c r="K66" s="45"/>
      <c r="L66" s="45"/>
      <c r="M66" s="45"/>
      <c r="N66" s="45"/>
      <c r="O66" s="45"/>
      <c r="P66" s="47"/>
      <c r="Q66" s="47"/>
      <c r="R66" s="47"/>
      <c r="S66" s="47"/>
      <c r="T66" s="47"/>
      <c r="U66" s="47"/>
      <c r="V66" s="47"/>
      <c r="W66" s="47"/>
      <c r="X66" s="47"/>
      <c r="Y66" s="47"/>
    </row>
    <row r="67" spans="1:25">
      <c r="A67" s="61"/>
      <c r="B67" s="61"/>
      <c r="C67" s="61"/>
      <c r="D67" s="61"/>
      <c r="E67" s="61"/>
      <c r="F67" s="47"/>
      <c r="G67" s="47"/>
      <c r="H67" s="47"/>
      <c r="I67" s="47"/>
      <c r="J67" s="47"/>
      <c r="K67" s="45"/>
      <c r="L67" s="45"/>
      <c r="M67" s="45"/>
      <c r="N67" s="45"/>
      <c r="O67" s="45"/>
      <c r="P67" s="47"/>
      <c r="Q67" s="47"/>
      <c r="R67" s="47"/>
      <c r="S67" s="47"/>
      <c r="T67" s="47"/>
      <c r="U67" s="47"/>
      <c r="V67" s="47"/>
      <c r="W67" s="47"/>
      <c r="X67" s="47"/>
      <c r="Y67" s="47"/>
    </row>
    <row r="68" spans="1:25">
      <c r="A68" s="61"/>
      <c r="B68" s="61"/>
      <c r="C68" s="61"/>
      <c r="D68" s="61"/>
      <c r="E68" s="61"/>
      <c r="F68" s="47"/>
      <c r="G68" s="47"/>
      <c r="H68" s="47"/>
      <c r="I68" s="47"/>
      <c r="J68" s="47"/>
      <c r="K68" s="45"/>
      <c r="L68" s="45"/>
      <c r="M68" s="45"/>
      <c r="N68" s="45"/>
      <c r="O68" s="45"/>
      <c r="P68" s="47"/>
      <c r="Q68" s="47"/>
      <c r="R68" s="47"/>
      <c r="S68" s="47"/>
      <c r="T68" s="47"/>
      <c r="U68" s="47"/>
      <c r="V68" s="47"/>
      <c r="W68" s="47"/>
      <c r="X68" s="47"/>
      <c r="Y68" s="47"/>
    </row>
    <row r="69" spans="1:25">
      <c r="A69" s="61"/>
      <c r="B69" s="61"/>
      <c r="C69" s="61"/>
      <c r="D69" s="61"/>
      <c r="E69" s="61"/>
      <c r="F69" s="47"/>
      <c r="G69" s="47"/>
      <c r="H69" s="47"/>
      <c r="I69" s="47"/>
      <c r="J69" s="47"/>
      <c r="K69" s="45"/>
      <c r="L69" s="45"/>
      <c r="M69" s="45"/>
      <c r="N69" s="45"/>
      <c r="O69" s="45"/>
      <c r="P69" s="47"/>
      <c r="Q69" s="47"/>
      <c r="R69" s="47"/>
      <c r="S69" s="47"/>
      <c r="T69" s="47"/>
      <c r="U69" s="47"/>
      <c r="V69" s="47"/>
      <c r="W69" s="47"/>
      <c r="X69" s="47"/>
      <c r="Y69" s="47"/>
    </row>
    <row r="70" spans="1:25">
      <c r="A70" s="61"/>
      <c r="B70" s="61"/>
      <c r="C70" s="61"/>
      <c r="D70" s="61"/>
      <c r="E70" s="61"/>
      <c r="F70" s="47"/>
      <c r="G70" s="47"/>
      <c r="H70" s="47"/>
      <c r="I70" s="47"/>
      <c r="J70" s="47"/>
      <c r="K70" s="45"/>
      <c r="L70" s="45"/>
      <c r="M70" s="45"/>
      <c r="N70" s="45"/>
      <c r="O70" s="45"/>
      <c r="P70" s="47"/>
      <c r="Q70" s="47"/>
      <c r="R70" s="47"/>
      <c r="S70" s="47"/>
      <c r="T70" s="47"/>
      <c r="U70" s="47"/>
      <c r="V70" s="47"/>
      <c r="W70" s="47"/>
      <c r="X70" s="47"/>
      <c r="Y70" s="47"/>
    </row>
    <row r="71" spans="1:25">
      <c r="A71" s="61"/>
      <c r="B71" s="61"/>
      <c r="C71" s="61"/>
      <c r="D71" s="61"/>
      <c r="E71" s="61"/>
      <c r="F71" s="47"/>
      <c r="G71" s="47"/>
      <c r="H71" s="47"/>
      <c r="I71" s="47"/>
      <c r="J71" s="47"/>
      <c r="K71" s="45"/>
      <c r="L71" s="45"/>
      <c r="M71" s="45"/>
      <c r="N71" s="45"/>
      <c r="O71" s="45"/>
      <c r="P71" s="47"/>
      <c r="Q71" s="47"/>
      <c r="R71" s="47"/>
      <c r="S71" s="47"/>
      <c r="T71" s="47"/>
      <c r="U71" s="47"/>
      <c r="V71" s="47"/>
      <c r="W71" s="47"/>
      <c r="X71" s="47"/>
      <c r="Y71" s="47"/>
    </row>
    <row r="72" spans="1:25">
      <c r="A72" s="61"/>
      <c r="B72" s="61"/>
      <c r="C72" s="61"/>
      <c r="D72" s="61"/>
      <c r="E72" s="61"/>
      <c r="F72" s="47"/>
      <c r="G72" s="47"/>
      <c r="H72" s="47"/>
      <c r="I72" s="47"/>
      <c r="J72" s="47"/>
      <c r="K72" s="45"/>
      <c r="L72" s="45"/>
      <c r="M72" s="45"/>
      <c r="N72" s="45"/>
      <c r="O72" s="45"/>
      <c r="P72" s="47"/>
      <c r="Q72" s="47"/>
      <c r="R72" s="47"/>
      <c r="S72" s="47"/>
      <c r="T72" s="47"/>
      <c r="U72" s="47"/>
      <c r="V72" s="47"/>
      <c r="W72" s="47"/>
      <c r="X72" s="47"/>
      <c r="Y72" s="47"/>
    </row>
    <row r="73" spans="1:25">
      <c r="A73" s="61"/>
      <c r="B73" s="61"/>
      <c r="C73" s="61"/>
      <c r="D73" s="61"/>
      <c r="E73" s="61"/>
      <c r="F73" s="47"/>
      <c r="G73" s="47"/>
      <c r="H73" s="47"/>
      <c r="I73" s="47"/>
      <c r="J73" s="47"/>
      <c r="K73" s="45"/>
      <c r="L73" s="45"/>
      <c r="M73" s="45"/>
      <c r="N73" s="45"/>
      <c r="O73" s="45"/>
      <c r="P73" s="47"/>
      <c r="Q73" s="47"/>
      <c r="R73" s="47"/>
      <c r="S73" s="47"/>
      <c r="T73" s="47"/>
      <c r="U73" s="47"/>
      <c r="V73" s="47"/>
      <c r="W73" s="47"/>
      <c r="X73" s="47"/>
      <c r="Y73" s="47"/>
    </row>
    <row r="74" spans="1:25">
      <c r="A74" s="61"/>
      <c r="B74" s="61"/>
      <c r="C74" s="61"/>
      <c r="D74" s="61"/>
      <c r="E74" s="61"/>
      <c r="F74" s="47"/>
      <c r="G74" s="47"/>
      <c r="H74" s="47"/>
      <c r="I74" s="47"/>
      <c r="J74" s="47"/>
      <c r="K74" s="45"/>
      <c r="L74" s="45"/>
      <c r="M74" s="45"/>
      <c r="N74" s="45"/>
      <c r="O74" s="45"/>
      <c r="P74" s="47"/>
      <c r="Q74" s="47"/>
      <c r="R74" s="47"/>
      <c r="S74" s="47"/>
      <c r="T74" s="47"/>
      <c r="U74" s="47"/>
      <c r="V74" s="47"/>
      <c r="W74" s="47"/>
      <c r="X74" s="47"/>
      <c r="Y74" s="47"/>
    </row>
    <row r="75" spans="1:25">
      <c r="A75" s="61"/>
      <c r="B75" s="61"/>
      <c r="C75" s="61"/>
      <c r="D75" s="61"/>
      <c r="E75" s="61"/>
      <c r="F75" s="47"/>
      <c r="G75" s="47"/>
      <c r="H75" s="47"/>
      <c r="I75" s="47"/>
      <c r="J75" s="47"/>
      <c r="K75" s="45"/>
      <c r="L75" s="45"/>
      <c r="M75" s="45"/>
      <c r="N75" s="45"/>
      <c r="O75" s="45"/>
      <c r="P75" s="47"/>
      <c r="Q75" s="47"/>
      <c r="R75" s="47"/>
      <c r="S75" s="47"/>
      <c r="T75" s="47"/>
      <c r="U75" s="47"/>
      <c r="V75" s="47"/>
      <c r="W75" s="47"/>
      <c r="X75" s="47"/>
      <c r="Y75" s="47"/>
    </row>
    <row r="76" spans="1:25">
      <c r="A76" s="61"/>
      <c r="B76" s="61"/>
      <c r="C76" s="61"/>
      <c r="D76" s="61"/>
      <c r="E76" s="61"/>
      <c r="F76" s="47"/>
      <c r="G76" s="47"/>
      <c r="H76" s="47"/>
      <c r="I76" s="47"/>
      <c r="J76" s="47"/>
      <c r="K76" s="45"/>
      <c r="L76" s="45"/>
      <c r="M76" s="45"/>
      <c r="N76" s="45"/>
      <c r="O76" s="45"/>
      <c r="P76" s="47"/>
      <c r="Q76" s="47"/>
      <c r="R76" s="47"/>
      <c r="S76" s="47"/>
      <c r="T76" s="47"/>
      <c r="U76" s="47"/>
      <c r="V76" s="47"/>
      <c r="W76" s="47"/>
      <c r="X76" s="47"/>
      <c r="Y76" s="47"/>
    </row>
    <row r="77" spans="1:25">
      <c r="A77" s="61"/>
      <c r="B77" s="61"/>
      <c r="C77" s="61"/>
      <c r="D77" s="61"/>
      <c r="E77" s="61"/>
      <c r="F77" s="47"/>
      <c r="G77" s="47"/>
      <c r="H77" s="47"/>
      <c r="I77" s="47"/>
      <c r="J77" s="47"/>
      <c r="K77" s="45"/>
      <c r="L77" s="45"/>
      <c r="M77" s="45"/>
      <c r="N77" s="45"/>
      <c r="O77" s="45"/>
      <c r="P77" s="47"/>
      <c r="Q77" s="47"/>
      <c r="R77" s="47"/>
      <c r="S77" s="47"/>
      <c r="T77" s="47"/>
      <c r="U77" s="47"/>
      <c r="V77" s="47"/>
      <c r="W77" s="47"/>
      <c r="X77" s="47"/>
      <c r="Y77" s="47"/>
    </row>
    <row r="78" spans="1:25">
      <c r="A78" s="61"/>
      <c r="B78" s="61"/>
      <c r="C78" s="61"/>
      <c r="D78" s="61"/>
      <c r="E78" s="61"/>
      <c r="F78" s="47"/>
      <c r="G78" s="47"/>
      <c r="H78" s="47"/>
      <c r="I78" s="47"/>
      <c r="J78" s="47"/>
      <c r="K78" s="45"/>
      <c r="L78" s="45"/>
      <c r="M78" s="45"/>
      <c r="N78" s="45"/>
      <c r="O78" s="45"/>
      <c r="P78" s="47"/>
      <c r="Q78" s="47"/>
      <c r="R78" s="47"/>
      <c r="S78" s="47"/>
      <c r="T78" s="47"/>
      <c r="U78" s="47"/>
      <c r="V78" s="47"/>
      <c r="W78" s="47"/>
      <c r="X78" s="47"/>
      <c r="Y78" s="47"/>
    </row>
    <row r="79" spans="1:25">
      <c r="A79" s="61"/>
      <c r="B79" s="61"/>
      <c r="C79" s="61"/>
      <c r="D79" s="61"/>
      <c r="E79" s="61"/>
      <c r="F79" s="47"/>
      <c r="G79" s="47"/>
      <c r="H79" s="47"/>
      <c r="I79" s="47"/>
      <c r="J79" s="47"/>
      <c r="K79" s="45"/>
      <c r="L79" s="45"/>
      <c r="M79" s="45"/>
      <c r="N79" s="45"/>
      <c r="O79" s="45"/>
      <c r="P79" s="47"/>
      <c r="Q79" s="47"/>
      <c r="R79" s="47"/>
      <c r="S79" s="47"/>
      <c r="T79" s="47"/>
      <c r="U79" s="47"/>
      <c r="V79" s="47"/>
      <c r="W79" s="47"/>
      <c r="X79" s="47"/>
      <c r="Y79" s="47"/>
    </row>
    <row r="80" spans="1:25">
      <c r="A80" s="61"/>
      <c r="B80" s="61"/>
      <c r="C80" s="61"/>
      <c r="D80" s="61"/>
      <c r="E80" s="61"/>
      <c r="F80" s="47"/>
      <c r="G80" s="47"/>
      <c r="H80" s="47"/>
      <c r="I80" s="47"/>
      <c r="J80" s="47"/>
      <c r="K80" s="45"/>
      <c r="L80" s="45"/>
      <c r="M80" s="45"/>
      <c r="N80" s="45"/>
      <c r="O80" s="45"/>
      <c r="P80" s="47"/>
      <c r="Q80" s="47"/>
      <c r="R80" s="47"/>
      <c r="S80" s="47"/>
      <c r="T80" s="47"/>
      <c r="U80" s="47"/>
      <c r="V80" s="47"/>
      <c r="W80" s="47"/>
      <c r="X80" s="47"/>
      <c r="Y80" s="47"/>
    </row>
    <row r="81" spans="1:25">
      <c r="A81" s="61"/>
      <c r="B81" s="61"/>
      <c r="C81" s="61"/>
      <c r="D81" s="61"/>
      <c r="E81" s="61"/>
      <c r="F81" s="47"/>
      <c r="G81" s="47"/>
      <c r="H81" s="47"/>
      <c r="I81" s="47"/>
      <c r="J81" s="47"/>
      <c r="K81" s="45"/>
      <c r="L81" s="45"/>
      <c r="M81" s="45"/>
      <c r="N81" s="45"/>
      <c r="O81" s="45"/>
      <c r="P81" s="47"/>
      <c r="Q81" s="47"/>
      <c r="R81" s="47"/>
      <c r="S81" s="47"/>
      <c r="T81" s="47"/>
      <c r="U81" s="47"/>
      <c r="V81" s="47"/>
      <c r="W81" s="47"/>
      <c r="X81" s="47"/>
      <c r="Y81" s="47"/>
    </row>
    <row r="82" spans="1:25">
      <c r="A82" s="61"/>
      <c r="B82" s="61"/>
      <c r="C82" s="61"/>
      <c r="D82" s="61"/>
      <c r="E82" s="61"/>
      <c r="F82" s="47"/>
      <c r="G82" s="47"/>
      <c r="H82" s="47"/>
      <c r="I82" s="47"/>
      <c r="J82" s="47"/>
      <c r="K82" s="45"/>
      <c r="L82" s="45"/>
      <c r="M82" s="45"/>
      <c r="N82" s="45"/>
      <c r="O82" s="45"/>
      <c r="P82" s="47"/>
      <c r="Q82" s="47"/>
      <c r="R82" s="47"/>
      <c r="S82" s="47"/>
      <c r="T82" s="47"/>
      <c r="U82" s="47"/>
      <c r="V82" s="47"/>
      <c r="W82" s="47"/>
      <c r="X82" s="47"/>
      <c r="Y82" s="47"/>
    </row>
    <row r="83" spans="1:25">
      <c r="A83" s="61"/>
      <c r="B83" s="61"/>
      <c r="C83" s="61"/>
      <c r="D83" s="61"/>
      <c r="E83" s="61"/>
      <c r="F83" s="47"/>
      <c r="G83" s="47"/>
      <c r="H83" s="47"/>
      <c r="I83" s="47"/>
      <c r="J83" s="47"/>
      <c r="K83" s="45"/>
      <c r="L83" s="45"/>
      <c r="M83" s="45"/>
      <c r="N83" s="45"/>
      <c r="O83" s="45"/>
      <c r="P83" s="47"/>
      <c r="Q83" s="47"/>
      <c r="R83" s="47"/>
      <c r="S83" s="47"/>
      <c r="T83" s="47"/>
      <c r="U83" s="47"/>
      <c r="V83" s="47"/>
      <c r="W83" s="47"/>
      <c r="X83" s="47"/>
      <c r="Y83" s="47"/>
    </row>
    <row r="84" spans="1:25">
      <c r="A84" s="61"/>
      <c r="B84" s="61"/>
      <c r="C84" s="61"/>
      <c r="D84" s="61"/>
      <c r="E84" s="61"/>
      <c r="F84" s="47"/>
      <c r="G84" s="47"/>
      <c r="H84" s="47"/>
      <c r="I84" s="47"/>
      <c r="J84" s="47"/>
      <c r="K84" s="45"/>
      <c r="L84" s="45"/>
      <c r="M84" s="45"/>
      <c r="N84" s="45"/>
      <c r="O84" s="45"/>
      <c r="P84" s="47"/>
      <c r="Q84" s="47"/>
      <c r="R84" s="47"/>
      <c r="S84" s="47"/>
      <c r="T84" s="47"/>
      <c r="U84" s="47"/>
      <c r="V84" s="47"/>
      <c r="W84" s="47"/>
      <c r="X84" s="47"/>
      <c r="Y84" s="47"/>
    </row>
    <row r="85" spans="1:25">
      <c r="A85" s="61"/>
      <c r="B85" s="61"/>
      <c r="C85" s="61"/>
      <c r="D85" s="61"/>
      <c r="E85" s="61"/>
      <c r="F85" s="47"/>
      <c r="G85" s="47"/>
      <c r="H85" s="47"/>
      <c r="I85" s="47"/>
      <c r="J85" s="47"/>
      <c r="K85" s="45"/>
      <c r="L85" s="45"/>
      <c r="M85" s="45"/>
      <c r="N85" s="45"/>
      <c r="O85" s="45"/>
      <c r="P85" s="47"/>
      <c r="Q85" s="47"/>
      <c r="R85" s="47"/>
      <c r="S85" s="47"/>
      <c r="T85" s="47"/>
      <c r="U85" s="47"/>
      <c r="V85" s="47"/>
      <c r="W85" s="47"/>
      <c r="X85" s="47"/>
      <c r="Y85" s="47"/>
    </row>
    <row r="86" spans="1:25">
      <c r="A86" s="61"/>
      <c r="B86" s="61"/>
      <c r="C86" s="61"/>
      <c r="D86" s="61"/>
      <c r="E86" s="61"/>
      <c r="F86" s="47"/>
      <c r="G86" s="47"/>
      <c r="H86" s="47"/>
      <c r="I86" s="47"/>
      <c r="J86" s="47"/>
      <c r="K86" s="45"/>
      <c r="L86" s="45"/>
      <c r="M86" s="45"/>
      <c r="N86" s="45"/>
      <c r="O86" s="45"/>
      <c r="P86" s="47"/>
      <c r="Q86" s="47"/>
      <c r="R86" s="47"/>
      <c r="S86" s="47"/>
      <c r="T86" s="47"/>
      <c r="U86" s="47"/>
      <c r="V86" s="47"/>
      <c r="W86" s="47"/>
      <c r="X86" s="47"/>
      <c r="Y86" s="47"/>
    </row>
    <row r="87" spans="1:25">
      <c r="A87" s="61"/>
      <c r="B87" s="61"/>
      <c r="C87" s="61"/>
      <c r="D87" s="61"/>
      <c r="E87" s="61"/>
      <c r="F87" s="47"/>
      <c r="G87" s="47"/>
      <c r="H87" s="47"/>
      <c r="I87" s="47"/>
      <c r="J87" s="47"/>
      <c r="K87" s="45"/>
      <c r="L87" s="45"/>
      <c r="M87" s="45"/>
      <c r="N87" s="45"/>
      <c r="O87" s="45"/>
      <c r="P87" s="47"/>
      <c r="Q87" s="47"/>
      <c r="R87" s="47"/>
      <c r="S87" s="47"/>
      <c r="T87" s="47"/>
      <c r="U87" s="47"/>
      <c r="V87" s="47"/>
      <c r="W87" s="47"/>
      <c r="X87" s="47"/>
      <c r="Y87" s="47"/>
    </row>
    <row r="88" spans="1:25">
      <c r="A88" s="61"/>
      <c r="B88" s="61"/>
      <c r="C88" s="61"/>
      <c r="D88" s="61"/>
      <c r="E88" s="61"/>
      <c r="F88" s="47"/>
      <c r="G88" s="47"/>
      <c r="H88" s="47"/>
      <c r="I88" s="47"/>
      <c r="J88" s="47"/>
      <c r="K88" s="45"/>
      <c r="L88" s="45"/>
      <c r="M88" s="45"/>
      <c r="N88" s="45"/>
      <c r="O88" s="45"/>
      <c r="P88" s="47"/>
      <c r="Q88" s="47"/>
      <c r="R88" s="47"/>
      <c r="S88" s="47"/>
      <c r="T88" s="47"/>
      <c r="U88" s="47"/>
      <c r="V88" s="47"/>
      <c r="W88" s="47"/>
      <c r="X88" s="47"/>
      <c r="Y88" s="47"/>
    </row>
    <row r="89" spans="1:25">
      <c r="A89" s="61"/>
      <c r="B89" s="61"/>
      <c r="C89" s="61"/>
      <c r="D89" s="61"/>
      <c r="E89" s="61"/>
      <c r="F89" s="47"/>
      <c r="G89" s="47"/>
      <c r="H89" s="47"/>
      <c r="I89" s="47"/>
      <c r="J89" s="47"/>
      <c r="K89" s="45"/>
      <c r="L89" s="45"/>
      <c r="M89" s="45"/>
      <c r="N89" s="45"/>
      <c r="O89" s="45"/>
      <c r="P89" s="47"/>
      <c r="Q89" s="47"/>
      <c r="R89" s="47"/>
      <c r="S89" s="47"/>
      <c r="T89" s="47"/>
      <c r="U89" s="47"/>
      <c r="V89" s="47"/>
      <c r="W89" s="47"/>
      <c r="X89" s="47"/>
      <c r="Y89" s="47"/>
    </row>
    <row r="90" spans="1:25">
      <c r="A90" s="61"/>
      <c r="B90" s="61"/>
      <c r="C90" s="61"/>
      <c r="D90" s="61"/>
      <c r="E90" s="61"/>
      <c r="F90" s="47"/>
      <c r="G90" s="47"/>
      <c r="H90" s="47"/>
      <c r="I90" s="47"/>
      <c r="J90" s="47"/>
      <c r="K90" s="45"/>
      <c r="L90" s="45"/>
      <c r="M90" s="45"/>
      <c r="N90" s="45"/>
      <c r="O90" s="45"/>
      <c r="P90" s="47"/>
      <c r="Q90" s="47"/>
      <c r="R90" s="47"/>
      <c r="S90" s="47"/>
      <c r="T90" s="47"/>
      <c r="U90" s="47"/>
      <c r="V90" s="47"/>
      <c r="W90" s="47"/>
      <c r="X90" s="47"/>
      <c r="Y90" s="47"/>
    </row>
    <row r="91" spans="1:25">
      <c r="A91" s="61"/>
      <c r="B91" s="61"/>
      <c r="C91" s="61"/>
      <c r="D91" s="61"/>
      <c r="E91" s="61"/>
      <c r="F91" s="47"/>
      <c r="G91" s="47"/>
      <c r="H91" s="47"/>
      <c r="I91" s="47"/>
      <c r="J91" s="47"/>
      <c r="K91" s="45"/>
      <c r="L91" s="45"/>
      <c r="M91" s="45"/>
      <c r="N91" s="45"/>
      <c r="O91" s="45"/>
      <c r="P91" s="47"/>
      <c r="Q91" s="47"/>
      <c r="R91" s="47"/>
      <c r="S91" s="47"/>
      <c r="T91" s="47"/>
      <c r="U91" s="47"/>
      <c r="V91" s="47"/>
      <c r="W91" s="47"/>
      <c r="X91" s="47"/>
      <c r="Y91" s="47"/>
    </row>
    <row r="92" spans="1:25">
      <c r="A92" s="61"/>
      <c r="B92" s="61"/>
      <c r="C92" s="61"/>
      <c r="D92" s="61"/>
      <c r="E92" s="61"/>
      <c r="F92" s="47"/>
      <c r="G92" s="47"/>
      <c r="H92" s="47"/>
      <c r="I92" s="47"/>
      <c r="J92" s="47"/>
      <c r="K92" s="45"/>
      <c r="L92" s="45"/>
      <c r="M92" s="45"/>
      <c r="N92" s="45"/>
      <c r="O92" s="45"/>
      <c r="P92" s="47"/>
      <c r="Q92" s="47"/>
      <c r="R92" s="47"/>
      <c r="S92" s="47"/>
      <c r="T92" s="47"/>
      <c r="U92" s="47"/>
      <c r="V92" s="47"/>
      <c r="W92" s="47"/>
      <c r="X92" s="47"/>
      <c r="Y92" s="47"/>
    </row>
    <row r="93" spans="1:25">
      <c r="A93" s="61"/>
      <c r="B93" s="61"/>
      <c r="C93" s="61"/>
      <c r="D93" s="61"/>
      <c r="E93" s="61"/>
      <c r="F93" s="47"/>
      <c r="G93" s="47"/>
      <c r="H93" s="47"/>
      <c r="I93" s="47"/>
      <c r="J93" s="47"/>
      <c r="K93" s="45"/>
      <c r="L93" s="45"/>
      <c r="M93" s="45"/>
      <c r="N93" s="45"/>
      <c r="O93" s="45"/>
      <c r="P93" s="47"/>
      <c r="Q93" s="47"/>
      <c r="R93" s="47"/>
      <c r="S93" s="47"/>
      <c r="T93" s="47"/>
      <c r="U93" s="47"/>
      <c r="V93" s="47"/>
      <c r="W93" s="47"/>
      <c r="X93" s="47"/>
      <c r="Y93" s="47"/>
    </row>
    <row r="94" spans="1:25">
      <c r="A94" s="61"/>
      <c r="B94" s="61"/>
      <c r="C94" s="61"/>
      <c r="D94" s="61"/>
      <c r="E94" s="61"/>
      <c r="F94" s="47"/>
      <c r="G94" s="47"/>
      <c r="H94" s="47"/>
      <c r="I94" s="47"/>
      <c r="J94" s="47"/>
      <c r="K94" s="45"/>
      <c r="L94" s="45"/>
      <c r="M94" s="45"/>
      <c r="N94" s="45"/>
      <c r="O94" s="45"/>
      <c r="P94" s="47"/>
      <c r="Q94" s="47"/>
      <c r="R94" s="47"/>
      <c r="S94" s="47"/>
      <c r="T94" s="47"/>
      <c r="U94" s="47"/>
      <c r="V94" s="47"/>
      <c r="W94" s="47"/>
      <c r="X94" s="47"/>
      <c r="Y94" s="47"/>
    </row>
    <row r="95" spans="1:25">
      <c r="A95" s="61"/>
      <c r="B95" s="61"/>
      <c r="C95" s="61"/>
      <c r="D95" s="61"/>
      <c r="E95" s="61"/>
      <c r="F95" s="47"/>
      <c r="G95" s="47"/>
      <c r="H95" s="47"/>
      <c r="I95" s="47"/>
      <c r="J95" s="47"/>
      <c r="K95" s="45"/>
      <c r="L95" s="45"/>
      <c r="M95" s="45"/>
      <c r="N95" s="45"/>
      <c r="O95" s="45"/>
      <c r="P95" s="47"/>
      <c r="Q95" s="47"/>
      <c r="R95" s="47"/>
      <c r="S95" s="47"/>
      <c r="T95" s="47"/>
      <c r="U95" s="47"/>
      <c r="V95" s="47"/>
      <c r="W95" s="47"/>
      <c r="X95" s="47"/>
      <c r="Y95" s="47"/>
    </row>
    <row r="96" spans="1:25">
      <c r="A96" s="61"/>
      <c r="B96" s="61"/>
      <c r="C96" s="61"/>
      <c r="D96" s="61"/>
      <c r="E96" s="61"/>
      <c r="F96" s="47"/>
      <c r="G96" s="47"/>
      <c r="H96" s="47"/>
      <c r="I96" s="47"/>
      <c r="J96" s="47"/>
      <c r="K96" s="45"/>
      <c r="L96" s="45"/>
      <c r="M96" s="45"/>
      <c r="N96" s="45"/>
      <c r="O96" s="45"/>
      <c r="P96" s="47"/>
      <c r="Q96" s="47"/>
      <c r="R96" s="47"/>
      <c r="S96" s="47"/>
      <c r="T96" s="47"/>
      <c r="U96" s="47"/>
      <c r="V96" s="47"/>
      <c r="W96" s="47"/>
      <c r="X96" s="47"/>
      <c r="Y96" s="47"/>
    </row>
    <row r="97" spans="1:25">
      <c r="A97" s="61"/>
      <c r="B97" s="61"/>
      <c r="C97" s="61"/>
      <c r="D97" s="61"/>
      <c r="E97" s="61"/>
      <c r="F97" s="47"/>
      <c r="G97" s="47"/>
      <c r="H97" s="47"/>
      <c r="I97" s="47"/>
      <c r="J97" s="47"/>
      <c r="K97" s="45"/>
      <c r="L97" s="45"/>
      <c r="M97" s="45"/>
      <c r="N97" s="45"/>
      <c r="O97" s="45"/>
      <c r="P97" s="47"/>
      <c r="Q97" s="47"/>
      <c r="R97" s="47"/>
      <c r="S97" s="47"/>
      <c r="T97" s="47"/>
      <c r="U97" s="47"/>
      <c r="V97" s="47"/>
      <c r="W97" s="47"/>
      <c r="X97" s="47"/>
      <c r="Y97" s="47"/>
    </row>
    <row r="98" spans="1:25">
      <c r="A98" s="61"/>
      <c r="B98" s="61"/>
      <c r="C98" s="61"/>
      <c r="D98" s="61"/>
      <c r="E98" s="61"/>
      <c r="F98" s="47"/>
      <c r="G98" s="47"/>
      <c r="H98" s="47"/>
      <c r="I98" s="47"/>
      <c r="J98" s="47"/>
      <c r="K98" s="45"/>
      <c r="L98" s="45"/>
      <c r="M98" s="45"/>
      <c r="N98" s="45"/>
      <c r="O98" s="45"/>
      <c r="P98" s="47"/>
      <c r="Q98" s="47"/>
      <c r="R98" s="47"/>
      <c r="S98" s="47"/>
      <c r="T98" s="47"/>
      <c r="U98" s="47"/>
      <c r="V98" s="47"/>
      <c r="W98" s="47"/>
      <c r="X98" s="47"/>
      <c r="Y98" s="47"/>
    </row>
    <row r="99" spans="1:25">
      <c r="A99" s="61"/>
      <c r="B99" s="61"/>
      <c r="C99" s="61"/>
      <c r="D99" s="61"/>
      <c r="E99" s="61"/>
      <c r="F99" s="47"/>
      <c r="G99" s="47"/>
      <c r="H99" s="47"/>
      <c r="I99" s="47"/>
      <c r="J99" s="47"/>
      <c r="K99" s="45"/>
      <c r="L99" s="45"/>
      <c r="M99" s="45"/>
      <c r="N99" s="45"/>
      <c r="O99" s="45"/>
      <c r="P99" s="47"/>
      <c r="Q99" s="47"/>
      <c r="R99" s="47"/>
      <c r="S99" s="47"/>
      <c r="T99" s="47"/>
      <c r="U99" s="47"/>
      <c r="V99" s="47"/>
      <c r="W99" s="47"/>
      <c r="X99" s="47"/>
      <c r="Y99" s="47"/>
    </row>
    <row r="100" spans="1:25">
      <c r="A100" s="61"/>
      <c r="B100" s="61"/>
      <c r="C100" s="61"/>
      <c r="D100" s="61"/>
      <c r="E100" s="61"/>
      <c r="F100" s="47"/>
      <c r="G100" s="47"/>
      <c r="H100" s="47"/>
      <c r="I100" s="47"/>
      <c r="J100" s="47"/>
      <c r="K100" s="45"/>
      <c r="L100" s="45"/>
      <c r="M100" s="45"/>
      <c r="N100" s="45"/>
      <c r="O100" s="45"/>
      <c r="P100" s="47"/>
      <c r="Q100" s="47"/>
      <c r="R100" s="47"/>
      <c r="S100" s="47"/>
      <c r="T100" s="47"/>
      <c r="U100" s="47"/>
      <c r="V100" s="47"/>
      <c r="W100" s="47"/>
      <c r="X100" s="47"/>
      <c r="Y100" s="47"/>
    </row>
    <row r="101" spans="1:25">
      <c r="A101" s="61"/>
      <c r="B101" s="61"/>
      <c r="C101" s="61"/>
      <c r="D101" s="61"/>
      <c r="E101" s="61"/>
      <c r="F101" s="47"/>
      <c r="G101" s="47"/>
      <c r="H101" s="47"/>
      <c r="I101" s="47"/>
      <c r="J101" s="47"/>
      <c r="K101" s="45"/>
      <c r="L101" s="45"/>
      <c r="M101" s="45"/>
      <c r="N101" s="45"/>
      <c r="O101" s="45"/>
      <c r="P101" s="47"/>
      <c r="Q101" s="47"/>
      <c r="R101" s="47"/>
      <c r="S101" s="47"/>
      <c r="T101" s="47"/>
      <c r="U101" s="47"/>
      <c r="V101" s="47"/>
      <c r="W101" s="47"/>
      <c r="X101" s="47"/>
      <c r="Y101" s="47"/>
    </row>
    <row r="102" spans="1:25">
      <c r="A102" s="61"/>
      <c r="B102" s="61"/>
      <c r="C102" s="61"/>
      <c r="D102" s="61"/>
      <c r="E102" s="61"/>
      <c r="F102" s="47"/>
      <c r="G102" s="47"/>
      <c r="H102" s="47"/>
      <c r="I102" s="47"/>
      <c r="J102" s="47"/>
      <c r="K102" s="45"/>
      <c r="L102" s="45"/>
      <c r="M102" s="45"/>
      <c r="N102" s="45"/>
      <c r="O102" s="45"/>
      <c r="P102" s="47"/>
      <c r="Q102" s="47"/>
      <c r="R102" s="47"/>
      <c r="S102" s="47"/>
      <c r="T102" s="47"/>
      <c r="U102" s="47"/>
      <c r="V102" s="47"/>
      <c r="W102" s="47"/>
      <c r="X102" s="47"/>
      <c r="Y102" s="47"/>
    </row>
    <row r="103" spans="1:25">
      <c r="A103" s="61"/>
      <c r="B103" s="61"/>
      <c r="C103" s="61"/>
      <c r="D103" s="61"/>
      <c r="E103" s="61"/>
      <c r="F103" s="47"/>
      <c r="G103" s="47"/>
      <c r="H103" s="47"/>
      <c r="I103" s="47"/>
      <c r="J103" s="47"/>
      <c r="K103" s="45"/>
      <c r="L103" s="45"/>
      <c r="M103" s="45"/>
      <c r="N103" s="45"/>
      <c r="O103" s="45"/>
      <c r="P103" s="47"/>
      <c r="Q103" s="47"/>
      <c r="R103" s="47"/>
      <c r="S103" s="47"/>
      <c r="T103" s="47"/>
      <c r="U103" s="47"/>
      <c r="V103" s="47"/>
      <c r="W103" s="47"/>
      <c r="X103" s="47"/>
      <c r="Y103" s="47"/>
    </row>
    <row r="104" spans="1:25">
      <c r="A104" s="61"/>
      <c r="B104" s="61"/>
      <c r="C104" s="61"/>
      <c r="D104" s="61"/>
      <c r="E104" s="61"/>
      <c r="F104" s="47"/>
      <c r="G104" s="47"/>
      <c r="H104" s="47"/>
      <c r="I104" s="47"/>
      <c r="J104" s="47"/>
      <c r="K104" s="45"/>
      <c r="L104" s="45"/>
      <c r="M104" s="45"/>
      <c r="N104" s="45"/>
      <c r="O104" s="45"/>
      <c r="P104" s="47"/>
      <c r="Q104" s="47"/>
      <c r="R104" s="47"/>
      <c r="S104" s="47"/>
      <c r="T104" s="47"/>
      <c r="U104" s="47"/>
      <c r="V104" s="47"/>
      <c r="W104" s="47"/>
      <c r="X104" s="47"/>
      <c r="Y104" s="47"/>
    </row>
    <row r="105" spans="1:25">
      <c r="A105" s="61"/>
      <c r="B105" s="61"/>
      <c r="C105" s="61"/>
      <c r="D105" s="61"/>
      <c r="E105" s="61"/>
      <c r="F105" s="47"/>
      <c r="G105" s="47"/>
      <c r="H105" s="47"/>
      <c r="I105" s="47"/>
      <c r="J105" s="47"/>
      <c r="K105" s="45"/>
      <c r="L105" s="45"/>
      <c r="M105" s="45"/>
      <c r="N105" s="45"/>
      <c r="O105" s="45"/>
      <c r="P105" s="47"/>
      <c r="Q105" s="47"/>
      <c r="R105" s="47"/>
      <c r="S105" s="47"/>
      <c r="T105" s="47"/>
      <c r="U105" s="47"/>
      <c r="V105" s="47"/>
      <c r="W105" s="47"/>
      <c r="X105" s="47"/>
      <c r="Y105" s="47"/>
    </row>
    <row r="106" spans="1:25">
      <c r="A106" s="61"/>
      <c r="B106" s="61"/>
      <c r="C106" s="61"/>
      <c r="D106" s="61"/>
      <c r="E106" s="61"/>
      <c r="F106" s="47"/>
      <c r="G106" s="47"/>
      <c r="H106" s="47"/>
      <c r="I106" s="47"/>
      <c r="J106" s="47"/>
      <c r="K106" s="45"/>
      <c r="L106" s="45"/>
      <c r="M106" s="45"/>
      <c r="N106" s="45"/>
      <c r="O106" s="45"/>
      <c r="P106" s="47"/>
      <c r="Q106" s="47"/>
      <c r="R106" s="47"/>
      <c r="S106" s="47"/>
      <c r="T106" s="47"/>
      <c r="U106" s="47"/>
      <c r="V106" s="47"/>
      <c r="W106" s="47"/>
      <c r="X106" s="47"/>
      <c r="Y106" s="47"/>
    </row>
    <row r="107" spans="1:25">
      <c r="A107" s="61"/>
      <c r="B107" s="61"/>
      <c r="C107" s="61"/>
      <c r="D107" s="61"/>
      <c r="E107" s="61"/>
      <c r="F107" s="47"/>
      <c r="G107" s="47"/>
      <c r="H107" s="47"/>
      <c r="I107" s="47"/>
      <c r="J107" s="47"/>
      <c r="K107" s="45"/>
      <c r="L107" s="45"/>
      <c r="M107" s="45"/>
      <c r="N107" s="45"/>
      <c r="O107" s="45"/>
      <c r="P107" s="47"/>
      <c r="Q107" s="47"/>
      <c r="R107" s="47"/>
      <c r="S107" s="47"/>
      <c r="T107" s="47"/>
      <c r="U107" s="47"/>
      <c r="V107" s="47"/>
      <c r="W107" s="47"/>
      <c r="X107" s="47"/>
      <c r="Y107" s="47"/>
    </row>
    <row r="108" spans="1:25">
      <c r="A108" s="61"/>
      <c r="B108" s="61"/>
      <c r="C108" s="61"/>
      <c r="D108" s="61"/>
      <c r="E108" s="61"/>
      <c r="F108" s="47"/>
      <c r="G108" s="47"/>
      <c r="H108" s="47"/>
      <c r="I108" s="47"/>
      <c r="J108" s="47"/>
      <c r="K108" s="45"/>
      <c r="L108" s="45"/>
      <c r="M108" s="45"/>
      <c r="N108" s="45"/>
      <c r="O108" s="45"/>
      <c r="P108" s="47"/>
      <c r="Q108" s="47"/>
      <c r="R108" s="47"/>
      <c r="S108" s="47"/>
      <c r="T108" s="47"/>
      <c r="U108" s="47"/>
      <c r="V108" s="47"/>
      <c r="W108" s="47"/>
      <c r="X108" s="47"/>
      <c r="Y108" s="47"/>
    </row>
    <row r="109" spans="1:25">
      <c r="A109" s="61"/>
      <c r="B109" s="61"/>
      <c r="C109" s="61"/>
      <c r="D109" s="61"/>
      <c r="E109" s="61"/>
      <c r="F109" s="47"/>
      <c r="G109" s="47"/>
      <c r="H109" s="47"/>
      <c r="I109" s="47"/>
      <c r="J109" s="47"/>
      <c r="K109" s="45"/>
      <c r="L109" s="45"/>
      <c r="M109" s="45"/>
      <c r="N109" s="45"/>
      <c r="O109" s="45"/>
      <c r="P109" s="47"/>
      <c r="Q109" s="47"/>
      <c r="R109" s="47"/>
      <c r="S109" s="47"/>
      <c r="T109" s="47"/>
      <c r="U109" s="47"/>
      <c r="V109" s="47"/>
      <c r="W109" s="47"/>
      <c r="X109" s="47"/>
      <c r="Y109" s="47"/>
    </row>
    <row r="110" spans="1:25">
      <c r="A110" s="61"/>
      <c r="B110" s="61"/>
      <c r="C110" s="61"/>
      <c r="D110" s="61"/>
      <c r="E110" s="61"/>
      <c r="F110" s="47"/>
      <c r="G110" s="47"/>
      <c r="H110" s="47"/>
      <c r="I110" s="47"/>
      <c r="J110" s="47"/>
      <c r="K110" s="45"/>
      <c r="L110" s="45"/>
      <c r="M110" s="45"/>
      <c r="N110" s="45"/>
      <c r="O110" s="45"/>
      <c r="P110" s="47"/>
      <c r="Q110" s="47"/>
      <c r="R110" s="47"/>
      <c r="S110" s="47"/>
      <c r="T110" s="47"/>
      <c r="U110" s="47"/>
      <c r="V110" s="47"/>
      <c r="W110" s="47"/>
      <c r="X110" s="47"/>
      <c r="Y110" s="47"/>
    </row>
    <row r="111" spans="1:25">
      <c r="A111" s="61"/>
      <c r="B111" s="61"/>
      <c r="C111" s="61"/>
      <c r="D111" s="61"/>
      <c r="E111" s="61"/>
      <c r="F111" s="47"/>
      <c r="G111" s="47"/>
      <c r="H111" s="47"/>
      <c r="I111" s="47"/>
      <c r="J111" s="47"/>
      <c r="K111" s="45"/>
      <c r="L111" s="45"/>
      <c r="M111" s="45"/>
      <c r="N111" s="45"/>
      <c r="O111" s="45"/>
      <c r="P111" s="47"/>
      <c r="Q111" s="47"/>
      <c r="R111" s="47"/>
      <c r="S111" s="47"/>
      <c r="T111" s="47"/>
      <c r="U111" s="47"/>
      <c r="V111" s="47"/>
      <c r="W111" s="47"/>
      <c r="X111" s="47"/>
      <c r="Y111" s="47"/>
    </row>
    <row r="112" spans="1:25">
      <c r="A112" s="61"/>
      <c r="B112" s="61"/>
      <c r="C112" s="61"/>
      <c r="D112" s="61"/>
      <c r="E112" s="61"/>
      <c r="F112" s="47"/>
      <c r="G112" s="47"/>
      <c r="H112" s="47"/>
      <c r="I112" s="47"/>
      <c r="J112" s="47"/>
      <c r="K112" s="45"/>
      <c r="L112" s="45"/>
      <c r="M112" s="45"/>
      <c r="N112" s="45"/>
      <c r="O112" s="45"/>
      <c r="P112" s="47"/>
      <c r="Q112" s="47"/>
      <c r="R112" s="47"/>
      <c r="S112" s="47"/>
      <c r="T112" s="47"/>
      <c r="U112" s="47"/>
      <c r="V112" s="47"/>
      <c r="W112" s="47"/>
      <c r="X112" s="47"/>
      <c r="Y112" s="47"/>
    </row>
    <row r="113" spans="1:25">
      <c r="A113" s="61"/>
      <c r="B113" s="61"/>
      <c r="C113" s="61"/>
      <c r="D113" s="61"/>
      <c r="E113" s="61"/>
      <c r="F113" s="47"/>
      <c r="G113" s="47"/>
      <c r="H113" s="47"/>
      <c r="I113" s="47"/>
      <c r="J113" s="47"/>
      <c r="K113" s="45"/>
      <c r="L113" s="45"/>
      <c r="M113" s="45"/>
      <c r="N113" s="45"/>
      <c r="O113" s="45"/>
      <c r="P113" s="47"/>
      <c r="Q113" s="47"/>
      <c r="R113" s="47"/>
      <c r="S113" s="47"/>
      <c r="T113" s="47"/>
      <c r="U113" s="47"/>
      <c r="V113" s="47"/>
      <c r="W113" s="47"/>
      <c r="X113" s="47"/>
      <c r="Y113" s="47"/>
    </row>
    <row r="114" spans="1:25">
      <c r="A114" s="61"/>
      <c r="B114" s="61"/>
      <c r="C114" s="61"/>
      <c r="D114" s="61"/>
      <c r="E114" s="61"/>
      <c r="F114" s="47"/>
      <c r="G114" s="47"/>
      <c r="H114" s="47"/>
      <c r="I114" s="47"/>
      <c r="J114" s="47"/>
      <c r="K114" s="45"/>
      <c r="L114" s="45"/>
      <c r="M114" s="45"/>
      <c r="N114" s="45"/>
      <c r="O114" s="45"/>
      <c r="P114" s="47"/>
      <c r="Q114" s="47"/>
      <c r="R114" s="47"/>
      <c r="S114" s="47"/>
      <c r="T114" s="47"/>
      <c r="U114" s="47"/>
      <c r="V114" s="47"/>
      <c r="W114" s="47"/>
      <c r="X114" s="47"/>
      <c r="Y114" s="47"/>
    </row>
    <row r="115" spans="1:25">
      <c r="A115" s="61"/>
      <c r="B115" s="61"/>
      <c r="C115" s="61"/>
      <c r="D115" s="61"/>
      <c r="E115" s="61"/>
      <c r="F115" s="47"/>
      <c r="G115" s="47"/>
      <c r="H115" s="47"/>
      <c r="I115" s="47"/>
      <c r="J115" s="47"/>
      <c r="K115" s="45"/>
      <c r="L115" s="45"/>
      <c r="M115" s="45"/>
      <c r="N115" s="45"/>
      <c r="O115" s="45"/>
      <c r="P115" s="47"/>
      <c r="Q115" s="47"/>
      <c r="R115" s="47"/>
      <c r="S115" s="47"/>
      <c r="T115" s="47"/>
      <c r="U115" s="47"/>
      <c r="V115" s="47"/>
      <c r="W115" s="47"/>
      <c r="X115" s="47"/>
      <c r="Y115" s="47"/>
    </row>
    <row r="116" spans="1:25">
      <c r="A116" s="61"/>
      <c r="B116" s="61"/>
      <c r="C116" s="61"/>
      <c r="D116" s="61"/>
      <c r="E116" s="61"/>
      <c r="F116" s="47"/>
      <c r="G116" s="47"/>
      <c r="H116" s="47"/>
      <c r="I116" s="47"/>
      <c r="J116" s="47"/>
      <c r="K116" s="45"/>
      <c r="L116" s="45"/>
      <c r="M116" s="45"/>
      <c r="N116" s="45"/>
      <c r="O116" s="45"/>
      <c r="P116" s="47"/>
      <c r="Q116" s="47"/>
      <c r="R116" s="47"/>
      <c r="S116" s="47"/>
      <c r="T116" s="47"/>
      <c r="U116" s="47"/>
      <c r="V116" s="47"/>
      <c r="W116" s="47"/>
      <c r="X116" s="47"/>
      <c r="Y116" s="47"/>
    </row>
    <row r="117" spans="1:25">
      <c r="A117" s="61"/>
      <c r="B117" s="61"/>
      <c r="C117" s="61"/>
      <c r="D117" s="61"/>
      <c r="E117" s="61"/>
      <c r="F117" s="47"/>
      <c r="G117" s="47"/>
      <c r="H117" s="47"/>
      <c r="I117" s="47"/>
      <c r="J117" s="47"/>
      <c r="K117" s="45"/>
      <c r="L117" s="45"/>
      <c r="M117" s="45"/>
      <c r="N117" s="45"/>
      <c r="O117" s="45"/>
      <c r="P117" s="47"/>
      <c r="Q117" s="47"/>
      <c r="R117" s="47"/>
      <c r="S117" s="47"/>
      <c r="T117" s="47"/>
      <c r="U117" s="47"/>
      <c r="V117" s="47"/>
      <c r="W117" s="47"/>
      <c r="X117" s="47"/>
      <c r="Y117" s="47"/>
    </row>
    <row r="118" spans="1:25">
      <c r="A118" s="61"/>
      <c r="B118" s="61"/>
      <c r="C118" s="61"/>
      <c r="D118" s="61"/>
      <c r="E118" s="61"/>
      <c r="F118" s="47"/>
      <c r="G118" s="47"/>
      <c r="H118" s="47"/>
      <c r="I118" s="47"/>
      <c r="J118" s="47"/>
      <c r="K118" s="45"/>
      <c r="L118" s="45"/>
      <c r="M118" s="45"/>
      <c r="N118" s="45"/>
      <c r="O118" s="45"/>
      <c r="P118" s="47"/>
      <c r="Q118" s="47"/>
      <c r="R118" s="47"/>
      <c r="S118" s="47"/>
      <c r="T118" s="47"/>
      <c r="U118" s="47"/>
      <c r="V118" s="47"/>
      <c r="W118" s="47"/>
      <c r="X118" s="47"/>
      <c r="Y118" s="47"/>
    </row>
    <row r="119" spans="1:25">
      <c r="A119" s="61"/>
      <c r="B119" s="61"/>
      <c r="C119" s="61"/>
      <c r="D119" s="61"/>
      <c r="E119" s="61"/>
      <c r="F119" s="47"/>
      <c r="G119" s="47"/>
      <c r="H119" s="47"/>
      <c r="I119" s="47"/>
      <c r="J119" s="47"/>
      <c r="K119" s="45"/>
      <c r="L119" s="45"/>
      <c r="M119" s="45"/>
      <c r="N119" s="45"/>
      <c r="O119" s="45"/>
      <c r="P119" s="47"/>
      <c r="Q119" s="47"/>
      <c r="R119" s="47"/>
      <c r="S119" s="47"/>
      <c r="T119" s="47"/>
      <c r="U119" s="47"/>
      <c r="V119" s="47"/>
      <c r="W119" s="47"/>
      <c r="X119" s="47"/>
      <c r="Y119" s="47"/>
    </row>
    <row r="120" spans="1:25">
      <c r="A120" s="61"/>
      <c r="B120" s="61"/>
      <c r="C120" s="61"/>
      <c r="D120" s="61"/>
      <c r="E120" s="61"/>
      <c r="F120" s="47"/>
      <c r="G120" s="47"/>
      <c r="H120" s="47"/>
      <c r="I120" s="47"/>
      <c r="J120" s="47"/>
      <c r="K120" s="45"/>
      <c r="L120" s="45"/>
      <c r="M120" s="45"/>
      <c r="N120" s="45"/>
      <c r="O120" s="45"/>
      <c r="P120" s="47"/>
      <c r="Q120" s="47"/>
      <c r="R120" s="47"/>
      <c r="S120" s="47"/>
      <c r="T120" s="47"/>
      <c r="U120" s="47"/>
      <c r="V120" s="47"/>
      <c r="W120" s="47"/>
      <c r="X120" s="47"/>
      <c r="Y120" s="47"/>
    </row>
    <row r="121" spans="1:25">
      <c r="A121" s="61"/>
      <c r="B121" s="61"/>
      <c r="C121" s="61"/>
      <c r="D121" s="61"/>
      <c r="E121" s="61"/>
      <c r="F121" s="47"/>
      <c r="G121" s="47"/>
      <c r="H121" s="47"/>
      <c r="I121" s="47"/>
      <c r="J121" s="47"/>
      <c r="K121" s="45"/>
      <c r="L121" s="45"/>
      <c r="M121" s="45"/>
      <c r="N121" s="45"/>
      <c r="O121" s="45"/>
      <c r="P121" s="47"/>
      <c r="Q121" s="47"/>
      <c r="R121" s="47"/>
      <c r="S121" s="47"/>
      <c r="T121" s="47"/>
      <c r="U121" s="47"/>
      <c r="V121" s="47"/>
      <c r="W121" s="47"/>
      <c r="X121" s="47"/>
      <c r="Y121" s="47"/>
    </row>
    <row r="122" spans="1:25">
      <c r="A122" s="61"/>
      <c r="B122" s="61"/>
      <c r="C122" s="61"/>
      <c r="D122" s="61"/>
      <c r="E122" s="61"/>
      <c r="F122" s="47"/>
      <c r="G122" s="47"/>
      <c r="H122" s="47"/>
      <c r="I122" s="47"/>
      <c r="J122" s="47"/>
      <c r="K122" s="45"/>
      <c r="L122" s="45"/>
      <c r="M122" s="45"/>
      <c r="N122" s="45"/>
      <c r="O122" s="45"/>
      <c r="P122" s="47"/>
      <c r="Q122" s="47"/>
      <c r="R122" s="47"/>
      <c r="S122" s="47"/>
      <c r="T122" s="47"/>
      <c r="U122" s="47"/>
      <c r="V122" s="47"/>
      <c r="W122" s="47"/>
      <c r="X122" s="47"/>
      <c r="Y122" s="47"/>
    </row>
    <row r="123" spans="1:25">
      <c r="A123" s="61"/>
      <c r="B123" s="61"/>
      <c r="C123" s="61"/>
      <c r="D123" s="61"/>
      <c r="E123" s="61"/>
      <c r="F123" s="47"/>
      <c r="G123" s="47"/>
      <c r="H123" s="47"/>
      <c r="I123" s="47"/>
      <c r="J123" s="47"/>
      <c r="K123" s="45"/>
      <c r="L123" s="45"/>
      <c r="M123" s="45"/>
      <c r="N123" s="45"/>
      <c r="O123" s="45"/>
      <c r="P123" s="47"/>
      <c r="Q123" s="47"/>
      <c r="R123" s="47"/>
      <c r="S123" s="47"/>
      <c r="T123" s="47"/>
      <c r="U123" s="47"/>
      <c r="V123" s="47"/>
      <c r="W123" s="47"/>
      <c r="X123" s="47"/>
      <c r="Y123" s="47"/>
    </row>
    <row r="124" spans="1:25">
      <c r="A124" s="61"/>
      <c r="B124" s="61"/>
      <c r="C124" s="61"/>
      <c r="D124" s="61"/>
      <c r="E124" s="61"/>
      <c r="F124" s="47"/>
      <c r="G124" s="47"/>
      <c r="H124" s="47"/>
      <c r="I124" s="47"/>
      <c r="J124" s="47"/>
      <c r="K124" s="45"/>
      <c r="L124" s="45"/>
      <c r="M124" s="45"/>
      <c r="N124" s="45"/>
      <c r="O124" s="45"/>
      <c r="P124" s="47"/>
      <c r="Q124" s="47"/>
      <c r="R124" s="47"/>
      <c r="S124" s="47"/>
      <c r="T124" s="47"/>
      <c r="U124" s="47"/>
      <c r="V124" s="47"/>
      <c r="W124" s="47"/>
      <c r="X124" s="47"/>
      <c r="Y124" s="47"/>
    </row>
    <row r="125" spans="1:25">
      <c r="A125" s="61"/>
      <c r="B125" s="61"/>
      <c r="C125" s="61"/>
      <c r="D125" s="61"/>
      <c r="E125" s="61"/>
      <c r="F125" s="47"/>
      <c r="G125" s="47"/>
      <c r="H125" s="47"/>
      <c r="I125" s="47"/>
      <c r="J125" s="47"/>
      <c r="K125" s="45"/>
      <c r="L125" s="45"/>
      <c r="M125" s="45"/>
      <c r="N125" s="45"/>
      <c r="O125" s="45"/>
      <c r="P125" s="47"/>
      <c r="Q125" s="47"/>
      <c r="R125" s="47"/>
      <c r="S125" s="47"/>
      <c r="T125" s="47"/>
      <c r="U125" s="47"/>
      <c r="V125" s="47"/>
      <c r="W125" s="47"/>
      <c r="X125" s="47"/>
      <c r="Y125" s="47"/>
    </row>
    <row r="126" spans="1:25">
      <c r="A126" s="61"/>
      <c r="B126" s="61"/>
      <c r="C126" s="61"/>
      <c r="D126" s="61"/>
      <c r="E126" s="61"/>
      <c r="F126" s="47"/>
      <c r="G126" s="47"/>
      <c r="H126" s="47"/>
      <c r="I126" s="47"/>
      <c r="J126" s="47"/>
      <c r="K126" s="45"/>
      <c r="L126" s="45"/>
      <c r="M126" s="45"/>
      <c r="N126" s="45"/>
      <c r="O126" s="45"/>
      <c r="P126" s="47"/>
      <c r="Q126" s="47"/>
      <c r="R126" s="47"/>
      <c r="S126" s="47"/>
      <c r="T126" s="47"/>
      <c r="U126" s="47"/>
      <c r="V126" s="47"/>
      <c r="W126" s="47"/>
      <c r="X126" s="47"/>
      <c r="Y126" s="47"/>
    </row>
    <row r="127" spans="1:25">
      <c r="A127" s="61"/>
      <c r="B127" s="61"/>
      <c r="C127" s="61"/>
      <c r="D127" s="61"/>
      <c r="E127" s="61"/>
      <c r="F127" s="47"/>
      <c r="G127" s="47"/>
      <c r="H127" s="47"/>
      <c r="I127" s="47"/>
      <c r="J127" s="47"/>
      <c r="K127" s="45"/>
      <c r="L127" s="45"/>
      <c r="M127" s="45"/>
      <c r="N127" s="45"/>
      <c r="O127" s="45"/>
      <c r="P127" s="47"/>
      <c r="Q127" s="47"/>
      <c r="R127" s="47"/>
      <c r="S127" s="47"/>
      <c r="T127" s="47"/>
      <c r="U127" s="47"/>
      <c r="V127" s="47"/>
      <c r="W127" s="47"/>
      <c r="X127" s="47"/>
      <c r="Y127" s="47"/>
    </row>
    <row r="128" spans="1:25">
      <c r="A128" s="61"/>
      <c r="B128" s="61"/>
      <c r="C128" s="61"/>
      <c r="D128" s="61"/>
      <c r="E128" s="61"/>
      <c r="F128" s="47"/>
      <c r="G128" s="47"/>
      <c r="H128" s="47"/>
      <c r="I128" s="47"/>
      <c r="J128" s="47"/>
      <c r="K128" s="45"/>
      <c r="L128" s="45"/>
      <c r="M128" s="45"/>
      <c r="N128" s="45"/>
      <c r="O128" s="45"/>
      <c r="P128" s="47"/>
      <c r="Q128" s="47"/>
      <c r="R128" s="47"/>
      <c r="S128" s="47"/>
      <c r="T128" s="47"/>
      <c r="U128" s="47"/>
      <c r="V128" s="47"/>
      <c r="W128" s="47"/>
      <c r="X128" s="47"/>
      <c r="Y128" s="47"/>
    </row>
    <row r="129" spans="1:25">
      <c r="A129" s="61"/>
      <c r="B129" s="61"/>
      <c r="C129" s="61"/>
      <c r="D129" s="61"/>
      <c r="E129" s="61"/>
      <c r="F129" s="47"/>
      <c r="G129" s="47"/>
      <c r="H129" s="47"/>
      <c r="I129" s="47"/>
      <c r="J129" s="47"/>
      <c r="K129" s="45"/>
      <c r="L129" s="45"/>
      <c r="M129" s="45"/>
      <c r="N129" s="45"/>
      <c r="O129" s="45"/>
      <c r="P129" s="47"/>
      <c r="Q129" s="47"/>
      <c r="R129" s="47"/>
      <c r="S129" s="47"/>
      <c r="T129" s="47"/>
      <c r="U129" s="47"/>
      <c r="V129" s="47"/>
      <c r="W129" s="47"/>
      <c r="X129" s="47"/>
      <c r="Y129" s="47"/>
    </row>
    <row r="130" spans="1:25">
      <c r="A130" s="61"/>
      <c r="B130" s="61"/>
      <c r="C130" s="61"/>
      <c r="D130" s="61"/>
      <c r="E130" s="61"/>
      <c r="F130" s="47"/>
      <c r="G130" s="47"/>
      <c r="H130" s="47"/>
      <c r="I130" s="47"/>
      <c r="J130" s="47"/>
      <c r="K130" s="45"/>
      <c r="L130" s="45"/>
      <c r="M130" s="45"/>
      <c r="N130" s="45"/>
      <c r="O130" s="45"/>
      <c r="P130" s="47"/>
      <c r="Q130" s="47"/>
      <c r="R130" s="47"/>
      <c r="S130" s="47"/>
      <c r="T130" s="47"/>
      <c r="U130" s="47"/>
      <c r="V130" s="47"/>
      <c r="W130" s="47"/>
      <c r="X130" s="47"/>
      <c r="Y130" s="47"/>
    </row>
    <row r="131" spans="1:25">
      <c r="A131" s="61"/>
      <c r="B131" s="61"/>
      <c r="C131" s="61"/>
      <c r="D131" s="61"/>
      <c r="E131" s="61"/>
      <c r="F131" s="47"/>
      <c r="G131" s="47"/>
      <c r="H131" s="47"/>
      <c r="I131" s="47"/>
      <c r="J131" s="47"/>
      <c r="K131" s="45"/>
      <c r="L131" s="45"/>
      <c r="M131" s="45"/>
      <c r="N131" s="45"/>
      <c r="O131" s="45"/>
      <c r="P131" s="47"/>
      <c r="Q131" s="47"/>
      <c r="R131" s="47"/>
      <c r="S131" s="47"/>
      <c r="T131" s="47"/>
      <c r="U131" s="47"/>
      <c r="V131" s="47"/>
      <c r="W131" s="47"/>
      <c r="X131" s="47"/>
      <c r="Y131" s="47"/>
    </row>
    <row r="132" spans="1:25">
      <c r="A132" s="61"/>
      <c r="B132" s="61"/>
      <c r="C132" s="61"/>
      <c r="D132" s="61"/>
      <c r="E132" s="61"/>
      <c r="F132" s="47"/>
      <c r="G132" s="47"/>
      <c r="H132" s="47"/>
      <c r="I132" s="47"/>
      <c r="J132" s="47"/>
      <c r="K132" s="45"/>
      <c r="L132" s="45"/>
      <c r="M132" s="45"/>
      <c r="N132" s="45"/>
      <c r="O132" s="45"/>
      <c r="P132" s="47"/>
      <c r="Q132" s="47"/>
      <c r="R132" s="47"/>
      <c r="S132" s="47"/>
      <c r="T132" s="47"/>
      <c r="U132" s="47"/>
      <c r="V132" s="47"/>
      <c r="W132" s="47"/>
      <c r="X132" s="47"/>
      <c r="Y132" s="47"/>
    </row>
    <row r="133" spans="1:25">
      <c r="A133" s="61"/>
      <c r="B133" s="61"/>
      <c r="C133" s="61"/>
      <c r="D133" s="61"/>
      <c r="E133" s="61"/>
      <c r="F133" s="47"/>
      <c r="G133" s="47"/>
      <c r="H133" s="47"/>
      <c r="I133" s="47"/>
      <c r="J133" s="47"/>
      <c r="K133" s="45"/>
      <c r="L133" s="45"/>
      <c r="M133" s="45"/>
      <c r="N133" s="45"/>
      <c r="O133" s="45"/>
      <c r="P133" s="47"/>
      <c r="Q133" s="47"/>
      <c r="R133" s="47"/>
      <c r="S133" s="47"/>
      <c r="T133" s="47"/>
      <c r="U133" s="47"/>
      <c r="V133" s="47"/>
      <c r="W133" s="47"/>
      <c r="X133" s="47"/>
      <c r="Y133" s="47"/>
    </row>
    <row r="134" spans="1:25">
      <c r="A134" s="61"/>
      <c r="B134" s="61"/>
      <c r="C134" s="61"/>
      <c r="D134" s="61"/>
      <c r="E134" s="61"/>
      <c r="F134" s="47"/>
      <c r="G134" s="47"/>
      <c r="H134" s="47"/>
      <c r="I134" s="47"/>
      <c r="J134" s="47"/>
      <c r="K134" s="45"/>
      <c r="L134" s="45"/>
      <c r="M134" s="45"/>
      <c r="N134" s="45"/>
      <c r="O134" s="45"/>
      <c r="P134" s="47"/>
      <c r="Q134" s="47"/>
      <c r="R134" s="47"/>
      <c r="S134" s="47"/>
      <c r="T134" s="47"/>
      <c r="U134" s="47"/>
      <c r="V134" s="47"/>
      <c r="W134" s="47"/>
      <c r="X134" s="47"/>
      <c r="Y134" s="47"/>
    </row>
    <row r="135" spans="1:25">
      <c r="A135" s="61"/>
      <c r="B135" s="61"/>
      <c r="C135" s="61"/>
      <c r="D135" s="61"/>
      <c r="E135" s="61"/>
      <c r="F135" s="47"/>
      <c r="G135" s="47"/>
      <c r="H135" s="47"/>
      <c r="I135" s="47"/>
      <c r="J135" s="47"/>
      <c r="K135" s="45"/>
      <c r="L135" s="45"/>
      <c r="M135" s="45"/>
      <c r="N135" s="45"/>
      <c r="O135" s="45"/>
      <c r="P135" s="47"/>
      <c r="Q135" s="47"/>
      <c r="R135" s="47"/>
      <c r="S135" s="47"/>
      <c r="T135" s="47"/>
      <c r="U135" s="47"/>
      <c r="V135" s="47"/>
      <c r="W135" s="47"/>
      <c r="X135" s="47"/>
      <c r="Y135" s="47"/>
    </row>
    <row r="136" spans="1:25">
      <c r="A136" s="61"/>
      <c r="B136" s="61"/>
      <c r="C136" s="61"/>
      <c r="D136" s="61"/>
      <c r="E136" s="61"/>
      <c r="F136" s="47"/>
      <c r="G136" s="47"/>
      <c r="H136" s="47"/>
      <c r="I136" s="47"/>
      <c r="J136" s="47"/>
      <c r="K136" s="45"/>
      <c r="L136" s="45"/>
      <c r="M136" s="45"/>
      <c r="N136" s="45"/>
      <c r="O136" s="45"/>
      <c r="P136" s="47"/>
      <c r="Q136" s="47"/>
      <c r="R136" s="47"/>
      <c r="S136" s="47"/>
      <c r="T136" s="47"/>
      <c r="U136" s="47"/>
      <c r="V136" s="47"/>
      <c r="W136" s="47"/>
      <c r="X136" s="47"/>
      <c r="Y136" s="47"/>
    </row>
    <row r="137" spans="1:25">
      <c r="A137" s="61"/>
      <c r="B137" s="61"/>
      <c r="C137" s="61"/>
      <c r="D137" s="61"/>
      <c r="E137" s="61"/>
      <c r="F137" s="47"/>
      <c r="G137" s="47"/>
      <c r="H137" s="47"/>
      <c r="I137" s="47"/>
      <c r="J137" s="47"/>
      <c r="K137" s="45"/>
      <c r="L137" s="45"/>
      <c r="M137" s="45"/>
      <c r="N137" s="45"/>
      <c r="O137" s="45"/>
      <c r="P137" s="47"/>
      <c r="Q137" s="47"/>
      <c r="R137" s="47"/>
      <c r="S137" s="47"/>
      <c r="T137" s="47"/>
      <c r="U137" s="47"/>
      <c r="V137" s="47"/>
      <c r="W137" s="47"/>
      <c r="X137" s="47"/>
      <c r="Y137" s="47"/>
    </row>
    <row r="138" spans="1:25">
      <c r="A138" s="61"/>
      <c r="B138" s="61"/>
      <c r="C138" s="61"/>
      <c r="D138" s="61"/>
      <c r="E138" s="61"/>
      <c r="F138" s="47"/>
      <c r="G138" s="47"/>
      <c r="H138" s="47"/>
      <c r="I138" s="47"/>
      <c r="J138" s="47"/>
      <c r="K138" s="45"/>
      <c r="L138" s="45"/>
      <c r="M138" s="45"/>
      <c r="N138" s="45"/>
      <c r="O138" s="45"/>
      <c r="P138" s="47"/>
      <c r="Q138" s="47"/>
      <c r="R138" s="47"/>
      <c r="S138" s="47"/>
      <c r="T138" s="47"/>
      <c r="U138" s="47"/>
      <c r="V138" s="47"/>
      <c r="W138" s="47"/>
      <c r="X138" s="47"/>
      <c r="Y138" s="47"/>
    </row>
    <row r="139" spans="1:25">
      <c r="A139" s="61"/>
      <c r="B139" s="61"/>
      <c r="C139" s="61"/>
      <c r="D139" s="61"/>
      <c r="E139" s="61"/>
      <c r="F139" s="47"/>
      <c r="G139" s="47"/>
      <c r="H139" s="47"/>
      <c r="I139" s="47"/>
      <c r="J139" s="47"/>
      <c r="K139" s="45"/>
      <c r="L139" s="45"/>
      <c r="M139" s="45"/>
      <c r="N139" s="45"/>
      <c r="O139" s="45"/>
      <c r="P139" s="47"/>
      <c r="Q139" s="47"/>
      <c r="R139" s="47"/>
      <c r="S139" s="47"/>
      <c r="T139" s="47"/>
      <c r="U139" s="47"/>
      <c r="V139" s="47"/>
      <c r="W139" s="47"/>
      <c r="X139" s="47"/>
      <c r="Y139" s="47"/>
    </row>
    <row r="140" spans="1:25">
      <c r="A140" s="61"/>
      <c r="B140" s="61"/>
      <c r="C140" s="61"/>
      <c r="D140" s="61"/>
      <c r="E140" s="61"/>
      <c r="F140" s="47"/>
      <c r="G140" s="47"/>
      <c r="H140" s="47"/>
      <c r="I140" s="47"/>
      <c r="J140" s="47"/>
      <c r="K140" s="45"/>
      <c r="L140" s="45"/>
      <c r="M140" s="45"/>
      <c r="N140" s="45"/>
      <c r="O140" s="45"/>
      <c r="P140" s="47"/>
      <c r="Q140" s="47"/>
      <c r="R140" s="47"/>
      <c r="S140" s="47"/>
      <c r="T140" s="47"/>
      <c r="U140" s="47"/>
      <c r="V140" s="47"/>
      <c r="W140" s="47"/>
      <c r="X140" s="47"/>
      <c r="Y140" s="47"/>
    </row>
    <row r="141" spans="1:25">
      <c r="A141" s="61"/>
      <c r="B141" s="61"/>
      <c r="C141" s="61"/>
      <c r="D141" s="61"/>
      <c r="E141" s="61"/>
      <c r="F141" s="47"/>
      <c r="G141" s="47"/>
      <c r="H141" s="47"/>
      <c r="I141" s="47"/>
      <c r="J141" s="47"/>
      <c r="K141" s="45"/>
      <c r="L141" s="45"/>
      <c r="M141" s="45"/>
      <c r="N141" s="45"/>
      <c r="O141" s="45"/>
      <c r="P141" s="47"/>
      <c r="Q141" s="47"/>
      <c r="R141" s="47"/>
      <c r="S141" s="47"/>
      <c r="T141" s="47"/>
      <c r="U141" s="47"/>
      <c r="V141" s="47"/>
      <c r="W141" s="47"/>
      <c r="X141" s="47"/>
      <c r="Y141" s="47"/>
    </row>
    <row r="142" spans="1:25">
      <c r="A142" s="61"/>
      <c r="B142" s="61"/>
      <c r="C142" s="61"/>
      <c r="D142" s="61"/>
      <c r="E142" s="61"/>
      <c r="F142" s="47"/>
      <c r="G142" s="47"/>
      <c r="H142" s="47"/>
      <c r="I142" s="47"/>
      <c r="J142" s="47"/>
      <c r="K142" s="45"/>
      <c r="L142" s="45"/>
      <c r="M142" s="45"/>
      <c r="N142" s="45"/>
      <c r="O142" s="45"/>
      <c r="P142" s="47"/>
      <c r="Q142" s="47"/>
      <c r="R142" s="47"/>
      <c r="S142" s="47"/>
      <c r="T142" s="47"/>
      <c r="U142" s="47"/>
      <c r="V142" s="47"/>
      <c r="W142" s="47"/>
      <c r="X142" s="47"/>
      <c r="Y142" s="47"/>
    </row>
    <row r="143" spans="1:25">
      <c r="A143" s="61"/>
      <c r="B143" s="61"/>
      <c r="C143" s="61"/>
      <c r="D143" s="61"/>
      <c r="E143" s="61"/>
      <c r="F143" s="47"/>
      <c r="G143" s="47"/>
      <c r="H143" s="47"/>
      <c r="I143" s="47"/>
      <c r="J143" s="47"/>
      <c r="K143" s="45"/>
      <c r="L143" s="45"/>
      <c r="M143" s="45"/>
      <c r="N143" s="45"/>
      <c r="O143" s="45"/>
      <c r="P143" s="47"/>
      <c r="Q143" s="47"/>
      <c r="R143" s="47"/>
      <c r="S143" s="47"/>
      <c r="T143" s="47"/>
      <c r="U143" s="47"/>
      <c r="V143" s="47"/>
      <c r="W143" s="47"/>
      <c r="X143" s="47"/>
      <c r="Y143" s="47"/>
    </row>
    <row r="144" spans="1:25">
      <c r="A144" s="61"/>
      <c r="B144" s="61"/>
      <c r="C144" s="61"/>
      <c r="D144" s="61"/>
      <c r="E144" s="61"/>
      <c r="F144" s="47"/>
      <c r="G144" s="47"/>
      <c r="H144" s="47"/>
      <c r="I144" s="47"/>
      <c r="J144" s="47"/>
      <c r="K144" s="45"/>
      <c r="L144" s="45"/>
      <c r="M144" s="45"/>
      <c r="N144" s="45"/>
      <c r="O144" s="45"/>
      <c r="P144" s="47"/>
      <c r="Q144" s="47"/>
      <c r="R144" s="47"/>
      <c r="S144" s="47"/>
      <c r="T144" s="47"/>
      <c r="U144" s="47"/>
      <c r="V144" s="47"/>
      <c r="W144" s="47"/>
      <c r="X144" s="47"/>
      <c r="Y144" s="47"/>
    </row>
    <row r="145" spans="1:25">
      <c r="A145" s="61"/>
      <c r="B145" s="61"/>
      <c r="C145" s="61"/>
      <c r="D145" s="61"/>
      <c r="E145" s="61"/>
      <c r="F145" s="47"/>
      <c r="G145" s="47"/>
      <c r="H145" s="47"/>
      <c r="I145" s="47"/>
      <c r="J145" s="47"/>
      <c r="K145" s="45"/>
      <c r="L145" s="45"/>
      <c r="M145" s="45"/>
      <c r="N145" s="45"/>
      <c r="O145" s="45"/>
      <c r="P145" s="47"/>
      <c r="Q145" s="47"/>
      <c r="R145" s="47"/>
      <c r="S145" s="47"/>
      <c r="T145" s="47"/>
      <c r="U145" s="47"/>
      <c r="V145" s="47"/>
      <c r="W145" s="47"/>
      <c r="X145" s="47"/>
      <c r="Y145" s="47"/>
    </row>
    <row r="146" spans="1:25">
      <c r="A146" s="61"/>
      <c r="B146" s="61"/>
      <c r="C146" s="61"/>
      <c r="D146" s="61"/>
      <c r="E146" s="61"/>
      <c r="F146" s="47"/>
      <c r="G146" s="47"/>
      <c r="H146" s="47"/>
      <c r="I146" s="47"/>
      <c r="J146" s="47"/>
      <c r="K146" s="45"/>
      <c r="L146" s="45"/>
      <c r="M146" s="45"/>
      <c r="N146" s="45"/>
      <c r="O146" s="45"/>
      <c r="P146" s="47"/>
      <c r="Q146" s="47"/>
      <c r="R146" s="47"/>
      <c r="S146" s="47"/>
      <c r="T146" s="47"/>
      <c r="U146" s="47"/>
      <c r="V146" s="47"/>
      <c r="W146" s="47"/>
      <c r="X146" s="47"/>
      <c r="Y146" s="47"/>
    </row>
    <row r="147" spans="1:25">
      <c r="A147" s="61"/>
      <c r="B147" s="61"/>
      <c r="C147" s="61"/>
      <c r="D147" s="61"/>
      <c r="E147" s="61"/>
      <c r="F147" s="47"/>
      <c r="G147" s="47"/>
      <c r="H147" s="47"/>
      <c r="I147" s="47"/>
      <c r="J147" s="47"/>
      <c r="K147" s="45"/>
      <c r="L147" s="45"/>
      <c r="M147" s="45"/>
      <c r="N147" s="45"/>
      <c r="O147" s="45"/>
      <c r="P147" s="47"/>
      <c r="Q147" s="47"/>
      <c r="R147" s="47"/>
      <c r="S147" s="47"/>
      <c r="T147" s="47"/>
      <c r="U147" s="47"/>
      <c r="V147" s="47"/>
      <c r="W147" s="47"/>
      <c r="X147" s="47"/>
      <c r="Y147" s="47"/>
    </row>
    <row r="148" spans="1:25">
      <c r="A148" s="61"/>
      <c r="B148" s="61"/>
      <c r="C148" s="61"/>
      <c r="D148" s="61"/>
      <c r="E148" s="61"/>
      <c r="F148" s="47"/>
      <c r="G148" s="47"/>
      <c r="H148" s="47"/>
      <c r="I148" s="47"/>
      <c r="J148" s="47"/>
      <c r="K148" s="45"/>
      <c r="L148" s="45"/>
      <c r="M148" s="45"/>
      <c r="N148" s="45"/>
      <c r="O148" s="45"/>
      <c r="P148" s="47"/>
      <c r="Q148" s="47"/>
      <c r="R148" s="47"/>
      <c r="S148" s="47"/>
      <c r="T148" s="47"/>
      <c r="U148" s="47"/>
      <c r="V148" s="47"/>
      <c r="W148" s="47"/>
      <c r="X148" s="47"/>
      <c r="Y148" s="47"/>
    </row>
    <row r="149" spans="1:25">
      <c r="A149" s="61"/>
      <c r="B149" s="61"/>
      <c r="C149" s="61"/>
      <c r="D149" s="61"/>
      <c r="E149" s="61"/>
      <c r="F149" s="47"/>
      <c r="G149" s="47"/>
      <c r="H149" s="47"/>
      <c r="I149" s="47"/>
      <c r="J149" s="47"/>
      <c r="K149" s="45"/>
      <c r="L149" s="45"/>
      <c r="M149" s="45"/>
      <c r="N149" s="45"/>
      <c r="O149" s="45"/>
      <c r="P149" s="47"/>
      <c r="Q149" s="47"/>
      <c r="R149" s="47"/>
      <c r="S149" s="47"/>
      <c r="T149" s="47"/>
      <c r="U149" s="47"/>
      <c r="V149" s="47"/>
      <c r="W149" s="47"/>
      <c r="X149" s="47"/>
      <c r="Y149" s="47"/>
    </row>
    <row r="150" spans="1:25">
      <c r="A150" s="61"/>
      <c r="B150" s="61"/>
      <c r="C150" s="61"/>
      <c r="D150" s="61"/>
      <c r="E150" s="61"/>
      <c r="F150" s="47"/>
      <c r="G150" s="47"/>
      <c r="H150" s="47"/>
      <c r="I150" s="47"/>
      <c r="J150" s="47"/>
      <c r="K150" s="45"/>
      <c r="L150" s="45"/>
      <c r="M150" s="45"/>
      <c r="N150" s="45"/>
      <c r="O150" s="45"/>
      <c r="P150" s="47"/>
      <c r="Q150" s="47"/>
      <c r="R150" s="47"/>
      <c r="S150" s="47"/>
      <c r="T150" s="47"/>
      <c r="U150" s="47"/>
      <c r="V150" s="47"/>
      <c r="W150" s="47"/>
      <c r="X150" s="47"/>
      <c r="Y150" s="47"/>
    </row>
    <row r="151" spans="1:25">
      <c r="A151" s="61"/>
      <c r="B151" s="61"/>
      <c r="C151" s="61"/>
      <c r="D151" s="61"/>
      <c r="E151" s="61"/>
      <c r="F151" s="47"/>
      <c r="G151" s="47"/>
      <c r="H151" s="47"/>
      <c r="I151" s="47"/>
      <c r="J151" s="47"/>
      <c r="K151" s="45"/>
      <c r="L151" s="45"/>
      <c r="M151" s="45"/>
      <c r="N151" s="45"/>
      <c r="O151" s="45"/>
      <c r="P151" s="47"/>
      <c r="Q151" s="47"/>
      <c r="R151" s="47"/>
      <c r="S151" s="47"/>
      <c r="T151" s="47"/>
      <c r="U151" s="47"/>
      <c r="V151" s="47"/>
      <c r="W151" s="47"/>
      <c r="X151" s="47"/>
      <c r="Y151" s="47"/>
    </row>
    <row r="152" spans="1:25">
      <c r="A152" s="61"/>
      <c r="B152" s="61"/>
      <c r="C152" s="61"/>
      <c r="D152" s="61"/>
      <c r="E152" s="61"/>
      <c r="F152" s="47"/>
      <c r="G152" s="47"/>
      <c r="H152" s="47"/>
      <c r="I152" s="47"/>
      <c r="J152" s="47"/>
      <c r="K152" s="45"/>
      <c r="L152" s="45"/>
      <c r="M152" s="45"/>
      <c r="N152" s="45"/>
      <c r="O152" s="45"/>
      <c r="P152" s="47"/>
      <c r="Q152" s="47"/>
      <c r="R152" s="47"/>
      <c r="S152" s="47"/>
      <c r="T152" s="47"/>
      <c r="U152" s="47"/>
      <c r="V152" s="47"/>
      <c r="W152" s="47"/>
      <c r="X152" s="47"/>
      <c r="Y152" s="47"/>
    </row>
    <row r="153" spans="1:25">
      <c r="A153" s="61"/>
      <c r="B153" s="61"/>
      <c r="C153" s="61"/>
      <c r="D153" s="61"/>
      <c r="E153" s="61"/>
      <c r="F153" s="47"/>
      <c r="G153" s="47"/>
      <c r="H153" s="47"/>
      <c r="I153" s="47"/>
      <c r="J153" s="47"/>
      <c r="K153" s="45"/>
      <c r="L153" s="45"/>
      <c r="M153" s="45"/>
      <c r="N153" s="45"/>
      <c r="O153" s="45"/>
      <c r="P153" s="47"/>
      <c r="Q153" s="47"/>
      <c r="R153" s="47"/>
      <c r="S153" s="47"/>
      <c r="T153" s="47"/>
      <c r="U153" s="47"/>
      <c r="V153" s="47"/>
      <c r="W153" s="47"/>
      <c r="X153" s="47"/>
      <c r="Y153" s="47"/>
    </row>
    <row r="154" spans="1:25">
      <c r="A154" s="61"/>
      <c r="B154" s="61"/>
      <c r="C154" s="61"/>
      <c r="D154" s="61"/>
      <c r="E154" s="61"/>
      <c r="F154" s="47"/>
      <c r="G154" s="47"/>
      <c r="H154" s="47"/>
      <c r="I154" s="47"/>
      <c r="J154" s="47"/>
      <c r="K154" s="45"/>
      <c r="L154" s="45"/>
      <c r="M154" s="45"/>
      <c r="N154" s="45"/>
      <c r="O154" s="45"/>
      <c r="P154" s="47"/>
      <c r="Q154" s="47"/>
      <c r="R154" s="47"/>
      <c r="S154" s="47"/>
      <c r="T154" s="47"/>
      <c r="U154" s="47"/>
      <c r="V154" s="47"/>
      <c r="W154" s="47"/>
      <c r="X154" s="47"/>
      <c r="Y154" s="47"/>
    </row>
    <row r="155" spans="1:25">
      <c r="A155" s="61"/>
      <c r="B155" s="61"/>
      <c r="C155" s="61"/>
      <c r="D155" s="61"/>
      <c r="E155" s="61"/>
      <c r="F155" s="47"/>
      <c r="G155" s="47"/>
      <c r="H155" s="47"/>
      <c r="I155" s="47"/>
      <c r="J155" s="47"/>
      <c r="K155" s="45"/>
      <c r="L155" s="45"/>
      <c r="M155" s="45"/>
      <c r="N155" s="45"/>
      <c r="O155" s="45"/>
      <c r="P155" s="47"/>
      <c r="Q155" s="47"/>
      <c r="R155" s="47"/>
      <c r="S155" s="47"/>
      <c r="T155" s="47"/>
      <c r="U155" s="47"/>
      <c r="V155" s="47"/>
      <c r="W155" s="47"/>
      <c r="X155" s="47"/>
      <c r="Y155" s="47"/>
    </row>
    <row r="156" spans="1:25">
      <c r="A156" s="61"/>
      <c r="B156" s="61"/>
      <c r="C156" s="61"/>
      <c r="D156" s="61"/>
      <c r="E156" s="61"/>
      <c r="F156" s="47"/>
      <c r="G156" s="47"/>
      <c r="H156" s="47"/>
      <c r="I156" s="47"/>
      <c r="J156" s="47"/>
      <c r="K156" s="45"/>
      <c r="L156" s="45"/>
      <c r="M156" s="45"/>
      <c r="N156" s="45"/>
      <c r="O156" s="45"/>
      <c r="P156" s="47"/>
      <c r="Q156" s="47"/>
      <c r="R156" s="47"/>
      <c r="S156" s="47"/>
      <c r="T156" s="47"/>
      <c r="U156" s="47"/>
      <c r="V156" s="47"/>
      <c r="W156" s="47"/>
      <c r="X156" s="47"/>
      <c r="Y156" s="47"/>
    </row>
    <row r="157" spans="1:25">
      <c r="A157" s="61"/>
      <c r="B157" s="61"/>
      <c r="C157" s="61"/>
      <c r="D157" s="61"/>
      <c r="E157" s="61"/>
      <c r="F157" s="47"/>
      <c r="G157" s="47"/>
      <c r="H157" s="47"/>
      <c r="I157" s="47"/>
      <c r="J157" s="47"/>
      <c r="K157" s="45"/>
      <c r="L157" s="45"/>
      <c r="M157" s="45"/>
      <c r="N157" s="45"/>
      <c r="O157" s="45"/>
      <c r="P157" s="47"/>
      <c r="Q157" s="47"/>
      <c r="R157" s="47"/>
      <c r="S157" s="47"/>
      <c r="T157" s="47"/>
      <c r="U157" s="47"/>
      <c r="V157" s="47"/>
      <c r="W157" s="47"/>
      <c r="X157" s="47"/>
      <c r="Y157" s="47"/>
    </row>
    <row r="158" spans="1:25">
      <c r="A158" s="61"/>
      <c r="B158" s="61"/>
      <c r="C158" s="61"/>
      <c r="D158" s="61"/>
      <c r="E158" s="61"/>
      <c r="F158" s="47"/>
      <c r="G158" s="47"/>
      <c r="H158" s="47"/>
      <c r="I158" s="47"/>
      <c r="J158" s="47"/>
      <c r="K158" s="45"/>
      <c r="L158" s="45"/>
      <c r="M158" s="45"/>
      <c r="N158" s="45"/>
      <c r="O158" s="45"/>
      <c r="P158" s="47"/>
      <c r="Q158" s="47"/>
      <c r="R158" s="47"/>
      <c r="S158" s="47"/>
      <c r="T158" s="47"/>
      <c r="U158" s="47"/>
      <c r="V158" s="47"/>
      <c r="W158" s="47"/>
      <c r="X158" s="47"/>
      <c r="Y158" s="47"/>
    </row>
    <row r="159" spans="1:25">
      <c r="A159" s="61"/>
      <c r="B159" s="61"/>
      <c r="C159" s="61"/>
      <c r="D159" s="61"/>
      <c r="E159" s="61"/>
      <c r="F159" s="47"/>
      <c r="G159" s="47"/>
      <c r="H159" s="47"/>
      <c r="I159" s="47"/>
      <c r="J159" s="47"/>
      <c r="K159" s="45"/>
      <c r="L159" s="45"/>
      <c r="M159" s="45"/>
      <c r="N159" s="45"/>
      <c r="O159" s="45"/>
      <c r="P159" s="47"/>
      <c r="Q159" s="47"/>
      <c r="R159" s="47"/>
      <c r="S159" s="47"/>
      <c r="T159" s="47"/>
      <c r="U159" s="47"/>
      <c r="V159" s="47"/>
      <c r="W159" s="47"/>
      <c r="X159" s="47"/>
      <c r="Y159" s="47"/>
    </row>
    <row r="160" spans="1:25">
      <c r="A160" s="61"/>
      <c r="B160" s="61"/>
      <c r="C160" s="61"/>
      <c r="D160" s="61"/>
      <c r="E160" s="61"/>
      <c r="F160" s="47"/>
      <c r="G160" s="47"/>
      <c r="H160" s="47"/>
      <c r="I160" s="47"/>
      <c r="J160" s="47"/>
      <c r="K160" s="45"/>
      <c r="L160" s="45"/>
      <c r="M160" s="45"/>
      <c r="N160" s="45"/>
      <c r="O160" s="45"/>
      <c r="P160" s="47"/>
      <c r="Q160" s="47"/>
      <c r="R160" s="47"/>
      <c r="S160" s="47"/>
      <c r="T160" s="47"/>
      <c r="U160" s="47"/>
      <c r="V160" s="47"/>
      <c r="W160" s="47"/>
      <c r="X160" s="47"/>
      <c r="Y160" s="47"/>
    </row>
    <row r="161" spans="1:25">
      <c r="A161" s="61"/>
      <c r="B161" s="61"/>
      <c r="C161" s="61"/>
      <c r="D161" s="61"/>
      <c r="E161" s="61"/>
      <c r="F161" s="47"/>
      <c r="G161" s="47"/>
      <c r="H161" s="47"/>
      <c r="I161" s="47"/>
      <c r="J161" s="47"/>
      <c r="K161" s="45"/>
      <c r="L161" s="45"/>
      <c r="M161" s="45"/>
      <c r="N161" s="45"/>
      <c r="O161" s="45"/>
      <c r="P161" s="47"/>
      <c r="Q161" s="47"/>
      <c r="R161" s="47"/>
      <c r="S161" s="47"/>
      <c r="T161" s="47"/>
      <c r="U161" s="47"/>
      <c r="V161" s="47"/>
      <c r="W161" s="47"/>
      <c r="X161" s="47"/>
      <c r="Y161" s="47"/>
    </row>
    <row r="162" spans="1:25">
      <c r="A162" s="61"/>
      <c r="B162" s="61"/>
      <c r="C162" s="61"/>
      <c r="D162" s="61"/>
      <c r="E162" s="61"/>
      <c r="F162" s="47"/>
      <c r="G162" s="47"/>
      <c r="H162" s="47"/>
      <c r="I162" s="47"/>
      <c r="J162" s="47"/>
      <c r="K162" s="45"/>
      <c r="L162" s="45"/>
      <c r="M162" s="45"/>
      <c r="N162" s="45"/>
      <c r="O162" s="45"/>
      <c r="P162" s="47"/>
      <c r="Q162" s="47"/>
      <c r="R162" s="47"/>
      <c r="S162" s="47"/>
      <c r="T162" s="47"/>
      <c r="U162" s="47"/>
      <c r="V162" s="47"/>
      <c r="W162" s="47"/>
      <c r="X162" s="47"/>
      <c r="Y162" s="47"/>
    </row>
    <row r="163" spans="1:25">
      <c r="A163" s="61"/>
      <c r="B163" s="61"/>
      <c r="C163" s="61"/>
      <c r="D163" s="61"/>
      <c r="E163" s="61"/>
      <c r="F163" s="47"/>
      <c r="G163" s="47"/>
      <c r="H163" s="47"/>
      <c r="I163" s="47"/>
      <c r="J163" s="47"/>
      <c r="K163" s="45"/>
      <c r="L163" s="45"/>
      <c r="M163" s="45"/>
      <c r="N163" s="45"/>
      <c r="O163" s="45"/>
      <c r="P163" s="47"/>
      <c r="Q163" s="47"/>
      <c r="R163" s="47"/>
      <c r="S163" s="47"/>
      <c r="T163" s="47"/>
      <c r="U163" s="47"/>
      <c r="V163" s="47"/>
      <c r="W163" s="47"/>
      <c r="X163" s="47"/>
      <c r="Y163" s="47"/>
    </row>
    <row r="164" spans="1:25">
      <c r="A164" s="61"/>
      <c r="B164" s="61"/>
      <c r="C164" s="61"/>
      <c r="D164" s="61"/>
      <c r="E164" s="61"/>
      <c r="F164" s="47"/>
      <c r="G164" s="47"/>
      <c r="H164" s="47"/>
      <c r="I164" s="47"/>
      <c r="J164" s="47"/>
      <c r="K164" s="45"/>
      <c r="L164" s="45"/>
      <c r="M164" s="45"/>
      <c r="N164" s="45"/>
      <c r="O164" s="45"/>
      <c r="P164" s="47"/>
      <c r="Q164" s="47"/>
      <c r="R164" s="47"/>
      <c r="S164" s="47"/>
      <c r="T164" s="47"/>
      <c r="U164" s="47"/>
      <c r="V164" s="47"/>
      <c r="W164" s="47"/>
      <c r="X164" s="47"/>
      <c r="Y164" s="47"/>
    </row>
    <row r="165" spans="1:25">
      <c r="A165" s="61"/>
      <c r="B165" s="61"/>
      <c r="C165" s="61"/>
      <c r="D165" s="61"/>
      <c r="E165" s="61"/>
      <c r="F165" s="47"/>
      <c r="G165" s="47"/>
      <c r="H165" s="47"/>
      <c r="I165" s="47"/>
      <c r="J165" s="47"/>
      <c r="K165" s="45"/>
      <c r="L165" s="45"/>
      <c r="M165" s="45"/>
      <c r="N165" s="45"/>
      <c r="O165" s="45"/>
      <c r="P165" s="47"/>
      <c r="Q165" s="47"/>
      <c r="R165" s="47"/>
      <c r="S165" s="47"/>
      <c r="T165" s="47"/>
      <c r="U165" s="47"/>
      <c r="V165" s="47"/>
      <c r="W165" s="47"/>
      <c r="X165" s="47"/>
      <c r="Y165" s="47"/>
    </row>
    <row r="166" spans="1:25">
      <c r="A166" s="61"/>
      <c r="B166" s="61"/>
      <c r="C166" s="61"/>
      <c r="D166" s="61"/>
      <c r="E166" s="61"/>
      <c r="F166" s="47"/>
      <c r="G166" s="47"/>
      <c r="H166" s="47"/>
      <c r="I166" s="47"/>
      <c r="J166" s="47"/>
      <c r="K166" s="45"/>
      <c r="L166" s="45"/>
      <c r="M166" s="45"/>
      <c r="N166" s="45"/>
      <c r="O166" s="45"/>
      <c r="P166" s="47"/>
      <c r="Q166" s="47"/>
      <c r="R166" s="47"/>
      <c r="S166" s="47"/>
      <c r="T166" s="47"/>
      <c r="U166" s="47"/>
      <c r="V166" s="47"/>
      <c r="W166" s="47"/>
      <c r="X166" s="47"/>
      <c r="Y166" s="47"/>
    </row>
    <row r="167" spans="1:25">
      <c r="A167" s="61"/>
      <c r="B167" s="61"/>
      <c r="C167" s="61"/>
      <c r="D167" s="61"/>
      <c r="E167" s="61"/>
      <c r="F167" s="47"/>
      <c r="G167" s="47"/>
      <c r="H167" s="47"/>
      <c r="I167" s="47"/>
      <c r="J167" s="47"/>
      <c r="K167" s="45"/>
      <c r="L167" s="45"/>
      <c r="M167" s="45"/>
      <c r="N167" s="45"/>
      <c r="O167" s="45"/>
      <c r="P167" s="47"/>
      <c r="Q167" s="47"/>
      <c r="R167" s="47"/>
      <c r="S167" s="47"/>
      <c r="T167" s="47"/>
      <c r="U167" s="47"/>
      <c r="V167" s="47"/>
      <c r="W167" s="47"/>
      <c r="X167" s="47"/>
      <c r="Y167" s="47"/>
    </row>
    <row r="168" spans="1:25">
      <c r="A168" s="61"/>
      <c r="B168" s="61"/>
      <c r="C168" s="61"/>
      <c r="D168" s="61"/>
      <c r="E168" s="61"/>
      <c r="F168" s="47"/>
      <c r="G168" s="47"/>
      <c r="H168" s="47"/>
      <c r="I168" s="47"/>
      <c r="J168" s="47"/>
      <c r="K168" s="45"/>
      <c r="L168" s="45"/>
      <c r="M168" s="45"/>
      <c r="N168" s="45"/>
      <c r="O168" s="45"/>
      <c r="P168" s="47"/>
      <c r="Q168" s="47"/>
      <c r="R168" s="47"/>
      <c r="S168" s="47"/>
      <c r="T168" s="47"/>
      <c r="U168" s="47"/>
      <c r="V168" s="47"/>
      <c r="W168" s="47"/>
      <c r="X168" s="47"/>
      <c r="Y168" s="47"/>
    </row>
    <row r="169" spans="1:25">
      <c r="A169" s="61"/>
      <c r="B169" s="61"/>
      <c r="C169" s="61"/>
      <c r="D169" s="61"/>
      <c r="E169" s="61"/>
      <c r="F169" s="47"/>
      <c r="G169" s="47"/>
      <c r="H169" s="47"/>
      <c r="I169" s="47"/>
      <c r="J169" s="47"/>
      <c r="K169" s="45"/>
      <c r="L169" s="45"/>
      <c r="M169" s="45"/>
      <c r="N169" s="45"/>
      <c r="O169" s="45"/>
      <c r="P169" s="47"/>
      <c r="Q169" s="47"/>
      <c r="R169" s="47"/>
      <c r="S169" s="47"/>
      <c r="T169" s="47"/>
      <c r="U169" s="47"/>
      <c r="V169" s="47"/>
      <c r="W169" s="47"/>
      <c r="X169" s="47"/>
      <c r="Y169" s="47"/>
    </row>
    <row r="170" spans="1:25">
      <c r="A170" s="61"/>
      <c r="B170" s="61"/>
      <c r="C170" s="61"/>
      <c r="D170" s="61"/>
      <c r="E170" s="61"/>
      <c r="F170" s="47"/>
      <c r="G170" s="47"/>
      <c r="H170" s="47"/>
      <c r="I170" s="47"/>
      <c r="J170" s="47"/>
      <c r="K170" s="45"/>
      <c r="L170" s="45"/>
      <c r="M170" s="45"/>
      <c r="N170" s="45"/>
      <c r="O170" s="45"/>
      <c r="P170" s="47"/>
      <c r="Q170" s="47"/>
      <c r="R170" s="47"/>
      <c r="S170" s="47"/>
      <c r="T170" s="47"/>
      <c r="U170" s="47"/>
      <c r="V170" s="47"/>
      <c r="W170" s="47"/>
      <c r="X170" s="47"/>
      <c r="Y170" s="47"/>
    </row>
    <row r="171" spans="1:25">
      <c r="A171" s="61"/>
      <c r="B171" s="61"/>
      <c r="C171" s="61"/>
      <c r="D171" s="61"/>
      <c r="E171" s="61"/>
      <c r="F171" s="47"/>
      <c r="G171" s="47"/>
      <c r="H171" s="47"/>
      <c r="I171" s="47"/>
      <c r="J171" s="47"/>
      <c r="K171" s="45"/>
      <c r="L171" s="45"/>
      <c r="M171" s="45"/>
      <c r="N171" s="45"/>
      <c r="O171" s="45"/>
      <c r="P171" s="47"/>
      <c r="Q171" s="47"/>
      <c r="R171" s="47"/>
      <c r="S171" s="47"/>
      <c r="T171" s="47"/>
      <c r="U171" s="47"/>
      <c r="V171" s="47"/>
      <c r="W171" s="47"/>
      <c r="X171" s="47"/>
      <c r="Y171" s="47"/>
    </row>
    <row r="172" spans="1:25">
      <c r="A172" s="61"/>
      <c r="B172" s="61"/>
      <c r="C172" s="61"/>
      <c r="D172" s="61"/>
      <c r="E172" s="61"/>
      <c r="F172" s="47"/>
      <c r="G172" s="47"/>
      <c r="H172" s="47"/>
      <c r="I172" s="47"/>
      <c r="J172" s="47"/>
      <c r="K172" s="45"/>
      <c r="L172" s="45"/>
      <c r="M172" s="45"/>
      <c r="N172" s="45"/>
      <c r="O172" s="45"/>
      <c r="P172" s="47"/>
      <c r="Q172" s="47"/>
      <c r="R172" s="47"/>
      <c r="S172" s="47"/>
      <c r="T172" s="47"/>
      <c r="U172" s="47"/>
      <c r="V172" s="47"/>
      <c r="W172" s="47"/>
      <c r="X172" s="47"/>
      <c r="Y172" s="47"/>
    </row>
    <row r="173" spans="1:25">
      <c r="A173" s="61"/>
      <c r="B173" s="61"/>
      <c r="C173" s="61"/>
      <c r="D173" s="61"/>
      <c r="E173" s="61"/>
      <c r="F173" s="47"/>
      <c r="G173" s="47"/>
      <c r="H173" s="47"/>
      <c r="I173" s="47"/>
      <c r="J173" s="47"/>
      <c r="K173" s="45"/>
      <c r="L173" s="45"/>
      <c r="M173" s="45"/>
      <c r="N173" s="45"/>
      <c r="O173" s="45"/>
      <c r="P173" s="47"/>
      <c r="Q173" s="47"/>
      <c r="R173" s="47"/>
      <c r="S173" s="47"/>
      <c r="T173" s="47"/>
      <c r="U173" s="47"/>
      <c r="V173" s="47"/>
      <c r="W173" s="47"/>
      <c r="X173" s="47"/>
      <c r="Y173" s="47"/>
    </row>
    <row r="174" spans="1:25">
      <c r="A174" s="61"/>
      <c r="B174" s="61"/>
      <c r="C174" s="61"/>
      <c r="D174" s="61"/>
      <c r="E174" s="61"/>
      <c r="F174" s="47"/>
      <c r="G174" s="47"/>
      <c r="H174" s="47"/>
      <c r="I174" s="47"/>
      <c r="J174" s="47"/>
      <c r="K174" s="45"/>
      <c r="L174" s="45"/>
      <c r="M174" s="45"/>
      <c r="N174" s="45"/>
      <c r="O174" s="45"/>
      <c r="P174" s="47"/>
      <c r="Q174" s="47"/>
      <c r="R174" s="47"/>
      <c r="S174" s="47"/>
      <c r="T174" s="47"/>
      <c r="U174" s="47"/>
      <c r="V174" s="47"/>
      <c r="W174" s="47"/>
      <c r="X174" s="47"/>
      <c r="Y174" s="47"/>
    </row>
    <row r="175" spans="1:25">
      <c r="A175" s="61"/>
      <c r="B175" s="61"/>
      <c r="C175" s="61"/>
      <c r="D175" s="61"/>
      <c r="E175" s="61"/>
      <c r="F175" s="47"/>
      <c r="G175" s="47"/>
      <c r="H175" s="47"/>
      <c r="I175" s="47"/>
      <c r="J175" s="47"/>
      <c r="K175" s="45"/>
      <c r="L175" s="45"/>
      <c r="M175" s="45"/>
      <c r="N175" s="45"/>
      <c r="O175" s="45"/>
      <c r="P175" s="47"/>
      <c r="Q175" s="47"/>
      <c r="R175" s="47"/>
      <c r="S175" s="47"/>
      <c r="T175" s="47"/>
      <c r="U175" s="47"/>
      <c r="V175" s="47"/>
      <c r="W175" s="47"/>
      <c r="X175" s="47"/>
      <c r="Y175" s="47"/>
    </row>
    <row r="176" spans="1:25">
      <c r="A176" s="61"/>
      <c r="B176" s="61"/>
      <c r="C176" s="61"/>
      <c r="D176" s="61"/>
      <c r="E176" s="61"/>
      <c r="F176" s="47"/>
      <c r="G176" s="47"/>
      <c r="H176" s="47"/>
      <c r="I176" s="47"/>
      <c r="J176" s="47"/>
      <c r="K176" s="45"/>
      <c r="L176" s="45"/>
      <c r="M176" s="45"/>
      <c r="N176" s="45"/>
      <c r="O176" s="45"/>
      <c r="P176" s="47"/>
      <c r="Q176" s="47"/>
      <c r="R176" s="47"/>
      <c r="S176" s="47"/>
      <c r="T176" s="47"/>
      <c r="U176" s="47"/>
      <c r="V176" s="47"/>
      <c r="W176" s="47"/>
      <c r="X176" s="47"/>
      <c r="Y176" s="47"/>
    </row>
    <row r="177" spans="1:25">
      <c r="A177" s="61"/>
      <c r="B177" s="61"/>
      <c r="C177" s="61"/>
      <c r="D177" s="61"/>
      <c r="E177" s="61"/>
      <c r="F177" s="47"/>
      <c r="G177" s="47"/>
      <c r="H177" s="47"/>
      <c r="I177" s="47"/>
      <c r="J177" s="47"/>
      <c r="K177" s="45"/>
      <c r="L177" s="45"/>
      <c r="M177" s="45"/>
      <c r="N177" s="45"/>
      <c r="O177" s="45"/>
      <c r="P177" s="47"/>
      <c r="Q177" s="47"/>
      <c r="R177" s="47"/>
      <c r="S177" s="47"/>
      <c r="T177" s="47"/>
      <c r="U177" s="47"/>
      <c r="V177" s="47"/>
      <c r="W177" s="47"/>
      <c r="X177" s="47"/>
      <c r="Y177" s="47"/>
    </row>
    <row r="178" spans="1:25">
      <c r="A178" s="61"/>
      <c r="B178" s="61"/>
      <c r="C178" s="61"/>
      <c r="D178" s="61"/>
      <c r="E178" s="61"/>
      <c r="F178" s="47"/>
      <c r="G178" s="47"/>
      <c r="H178" s="47"/>
      <c r="I178" s="47"/>
      <c r="J178" s="47"/>
      <c r="K178" s="45"/>
      <c r="L178" s="45"/>
      <c r="M178" s="45"/>
      <c r="N178" s="45"/>
      <c r="O178" s="45"/>
      <c r="P178" s="47"/>
      <c r="Q178" s="47"/>
      <c r="R178" s="47"/>
      <c r="S178" s="47"/>
      <c r="T178" s="47"/>
      <c r="U178" s="47"/>
      <c r="V178" s="47"/>
      <c r="W178" s="47"/>
      <c r="X178" s="47"/>
      <c r="Y178" s="47"/>
    </row>
    <row r="179" spans="1:25">
      <c r="A179" s="61"/>
      <c r="B179" s="61"/>
      <c r="C179" s="61"/>
      <c r="D179" s="61"/>
      <c r="E179" s="61"/>
      <c r="F179" s="47"/>
      <c r="G179" s="47"/>
      <c r="H179" s="47"/>
      <c r="I179" s="47"/>
      <c r="J179" s="47"/>
      <c r="K179" s="45"/>
      <c r="L179" s="45"/>
      <c r="M179" s="45"/>
      <c r="N179" s="45"/>
      <c r="O179" s="45"/>
      <c r="P179" s="47"/>
      <c r="Q179" s="47"/>
      <c r="R179" s="47"/>
      <c r="S179" s="47"/>
      <c r="T179" s="47"/>
      <c r="U179" s="47"/>
      <c r="V179" s="47"/>
      <c r="W179" s="47"/>
      <c r="X179" s="47"/>
      <c r="Y179" s="47"/>
    </row>
    <row r="180" spans="1:25">
      <c r="A180" s="61"/>
      <c r="B180" s="61"/>
      <c r="C180" s="61"/>
      <c r="D180" s="61"/>
      <c r="E180" s="61"/>
      <c r="F180" s="47"/>
      <c r="G180" s="47"/>
      <c r="H180" s="47"/>
      <c r="I180" s="47"/>
      <c r="J180" s="47"/>
      <c r="K180" s="45"/>
      <c r="L180" s="45"/>
      <c r="M180" s="45"/>
      <c r="N180" s="45"/>
      <c r="O180" s="45"/>
      <c r="P180" s="47"/>
      <c r="Q180" s="47"/>
      <c r="R180" s="47"/>
      <c r="S180" s="47"/>
      <c r="T180" s="47"/>
      <c r="U180" s="47"/>
      <c r="V180" s="47"/>
      <c r="W180" s="47"/>
      <c r="X180" s="47"/>
      <c r="Y180" s="47"/>
    </row>
    <row r="181" spans="1:25">
      <c r="A181" s="61"/>
      <c r="B181" s="61"/>
      <c r="C181" s="61"/>
      <c r="D181" s="61"/>
      <c r="E181" s="61"/>
      <c r="F181" s="47"/>
      <c r="G181" s="47"/>
      <c r="H181" s="47"/>
      <c r="I181" s="47"/>
      <c r="J181" s="47"/>
      <c r="K181" s="45"/>
      <c r="L181" s="45"/>
      <c r="M181" s="45"/>
      <c r="N181" s="45"/>
      <c r="O181" s="45"/>
      <c r="P181" s="47"/>
      <c r="Q181" s="47"/>
      <c r="R181" s="47"/>
      <c r="S181" s="47"/>
      <c r="T181" s="47"/>
      <c r="U181" s="47"/>
      <c r="V181" s="47"/>
      <c r="W181" s="47"/>
      <c r="X181" s="47"/>
      <c r="Y181" s="47"/>
    </row>
    <row r="182" spans="1:25">
      <c r="A182" s="61"/>
      <c r="B182" s="61"/>
      <c r="C182" s="61"/>
      <c r="D182" s="61"/>
      <c r="E182" s="61"/>
      <c r="F182" s="47"/>
      <c r="G182" s="47"/>
      <c r="H182" s="47"/>
      <c r="I182" s="47"/>
      <c r="J182" s="47"/>
      <c r="K182" s="45"/>
      <c r="L182" s="45"/>
      <c r="M182" s="45"/>
      <c r="N182" s="45"/>
      <c r="O182" s="45"/>
      <c r="P182" s="47"/>
      <c r="Q182" s="47"/>
      <c r="R182" s="47"/>
      <c r="S182" s="47"/>
      <c r="T182" s="47"/>
      <c r="U182" s="47"/>
      <c r="V182" s="47"/>
      <c r="W182" s="47"/>
      <c r="X182" s="47"/>
      <c r="Y182" s="47"/>
    </row>
    <row r="183" spans="1:25">
      <c r="A183" s="61"/>
      <c r="B183" s="61"/>
      <c r="C183" s="61"/>
      <c r="D183" s="61"/>
      <c r="E183" s="61"/>
      <c r="F183" s="47"/>
      <c r="G183" s="47"/>
      <c r="H183" s="47"/>
      <c r="I183" s="47"/>
      <c r="J183" s="47"/>
      <c r="K183" s="45"/>
      <c r="L183" s="45"/>
      <c r="M183" s="45"/>
      <c r="N183" s="45"/>
      <c r="O183" s="45"/>
      <c r="P183" s="47"/>
      <c r="Q183" s="47"/>
      <c r="R183" s="47"/>
      <c r="S183" s="47"/>
      <c r="T183" s="47"/>
      <c r="U183" s="47"/>
      <c r="V183" s="47"/>
      <c r="W183" s="47"/>
      <c r="X183" s="47"/>
      <c r="Y183" s="47"/>
    </row>
    <row r="184" spans="1:25">
      <c r="A184" s="61"/>
      <c r="B184" s="61"/>
      <c r="C184" s="61"/>
      <c r="D184" s="61"/>
      <c r="E184" s="61"/>
      <c r="F184" s="47"/>
      <c r="G184" s="47"/>
      <c r="H184" s="47"/>
      <c r="I184" s="47"/>
      <c r="J184" s="47"/>
      <c r="K184" s="45"/>
      <c r="L184" s="45"/>
      <c r="M184" s="45"/>
      <c r="N184" s="45"/>
      <c r="O184" s="45"/>
      <c r="P184" s="47"/>
      <c r="Q184" s="47"/>
      <c r="R184" s="47"/>
      <c r="S184" s="47"/>
      <c r="T184" s="47"/>
      <c r="U184" s="47"/>
      <c r="V184" s="47"/>
      <c r="W184" s="47"/>
      <c r="X184" s="47"/>
      <c r="Y184" s="47"/>
    </row>
    <row r="185" spans="1:25">
      <c r="A185" s="61"/>
      <c r="B185" s="61"/>
      <c r="C185" s="61"/>
      <c r="D185" s="61"/>
      <c r="E185" s="61"/>
      <c r="F185" s="47"/>
      <c r="G185" s="47"/>
      <c r="H185" s="47"/>
      <c r="I185" s="47"/>
      <c r="J185" s="47"/>
      <c r="K185" s="45"/>
      <c r="L185" s="45"/>
      <c r="M185" s="45"/>
      <c r="N185" s="45"/>
      <c r="O185" s="45"/>
      <c r="P185" s="47"/>
      <c r="Q185" s="47"/>
      <c r="R185" s="47"/>
      <c r="S185" s="47"/>
      <c r="T185" s="47"/>
      <c r="U185" s="47"/>
      <c r="V185" s="47"/>
      <c r="W185" s="47"/>
      <c r="X185" s="47"/>
      <c r="Y185" s="47"/>
    </row>
    <row r="186" spans="1:25">
      <c r="A186" s="61"/>
      <c r="B186" s="61"/>
      <c r="C186" s="61"/>
      <c r="D186" s="61"/>
      <c r="E186" s="61"/>
      <c r="F186" s="47"/>
      <c r="G186" s="47"/>
      <c r="H186" s="47"/>
      <c r="I186" s="47"/>
      <c r="J186" s="47"/>
      <c r="K186" s="45"/>
      <c r="L186" s="45"/>
      <c r="M186" s="45"/>
      <c r="N186" s="45"/>
      <c r="O186" s="45"/>
      <c r="P186" s="47"/>
      <c r="Q186" s="47"/>
      <c r="R186" s="47"/>
      <c r="S186" s="47"/>
      <c r="T186" s="47"/>
      <c r="U186" s="47"/>
      <c r="V186" s="47"/>
      <c r="W186" s="47"/>
      <c r="X186" s="47"/>
      <c r="Y186" s="47"/>
    </row>
    <row r="187" spans="1:25">
      <c r="A187" s="61"/>
      <c r="B187" s="61"/>
      <c r="C187" s="61"/>
      <c r="D187" s="61"/>
      <c r="E187" s="61"/>
      <c r="F187" s="47"/>
      <c r="G187" s="47"/>
      <c r="H187" s="47"/>
      <c r="I187" s="47"/>
      <c r="J187" s="47"/>
      <c r="K187" s="45"/>
      <c r="L187" s="45"/>
      <c r="M187" s="45"/>
      <c r="N187" s="45"/>
      <c r="O187" s="45"/>
      <c r="P187" s="47"/>
      <c r="Q187" s="47"/>
      <c r="R187" s="47"/>
      <c r="S187" s="47"/>
      <c r="T187" s="47"/>
      <c r="U187" s="47"/>
      <c r="V187" s="47"/>
      <c r="W187" s="47"/>
      <c r="X187" s="47"/>
      <c r="Y187" s="47"/>
    </row>
    <row r="188" spans="1:25">
      <c r="A188" s="61"/>
      <c r="B188" s="61"/>
      <c r="C188" s="61"/>
      <c r="D188" s="61"/>
      <c r="E188" s="61"/>
      <c r="F188" s="47"/>
      <c r="G188" s="47"/>
      <c r="H188" s="47"/>
      <c r="I188" s="47"/>
      <c r="J188" s="47"/>
      <c r="K188" s="45"/>
      <c r="L188" s="45"/>
      <c r="M188" s="45"/>
      <c r="N188" s="45"/>
      <c r="O188" s="45"/>
      <c r="P188" s="47"/>
      <c r="Q188" s="47"/>
      <c r="R188" s="47"/>
      <c r="S188" s="47"/>
      <c r="T188" s="47"/>
      <c r="U188" s="47"/>
      <c r="V188" s="47"/>
      <c r="W188" s="47"/>
      <c r="X188" s="47"/>
      <c r="Y188" s="47"/>
    </row>
    <row r="189" spans="1:25">
      <c r="A189" s="61"/>
      <c r="B189" s="61"/>
      <c r="C189" s="61"/>
      <c r="D189" s="61"/>
      <c r="E189" s="61"/>
      <c r="F189" s="47"/>
      <c r="G189" s="47"/>
      <c r="H189" s="47"/>
      <c r="I189" s="47"/>
      <c r="J189" s="47"/>
      <c r="K189" s="45"/>
      <c r="L189" s="45"/>
      <c r="M189" s="45"/>
      <c r="N189" s="45"/>
      <c r="O189" s="45"/>
      <c r="P189" s="47"/>
      <c r="Q189" s="47"/>
      <c r="R189" s="47"/>
      <c r="S189" s="47"/>
      <c r="T189" s="47"/>
      <c r="U189" s="47"/>
      <c r="V189" s="47"/>
      <c r="W189" s="47"/>
      <c r="X189" s="47"/>
      <c r="Y189" s="47"/>
    </row>
    <row r="190" spans="1:25">
      <c r="A190" s="61"/>
      <c r="B190" s="61"/>
      <c r="C190" s="61"/>
      <c r="D190" s="61"/>
      <c r="E190" s="61"/>
      <c r="F190" s="47"/>
      <c r="G190" s="47"/>
      <c r="H190" s="47"/>
      <c r="I190" s="47"/>
      <c r="J190" s="47"/>
      <c r="K190" s="45"/>
      <c r="L190" s="45"/>
      <c r="M190" s="45"/>
      <c r="N190" s="45"/>
      <c r="O190" s="45"/>
      <c r="P190" s="47"/>
      <c r="Q190" s="47"/>
      <c r="R190" s="47"/>
      <c r="S190" s="47"/>
      <c r="T190" s="47"/>
      <c r="U190" s="47"/>
      <c r="V190" s="47"/>
      <c r="W190" s="47"/>
      <c r="X190" s="47"/>
      <c r="Y190" s="47"/>
    </row>
    <row r="191" spans="1:25">
      <c r="A191" s="61"/>
      <c r="B191" s="61"/>
      <c r="C191" s="61"/>
      <c r="D191" s="61"/>
      <c r="E191" s="61"/>
      <c r="F191" s="47"/>
      <c r="G191" s="47"/>
      <c r="H191" s="47"/>
      <c r="I191" s="47"/>
      <c r="J191" s="47"/>
      <c r="K191" s="45"/>
      <c r="L191" s="45"/>
      <c r="M191" s="45"/>
      <c r="N191" s="45"/>
      <c r="O191" s="45"/>
      <c r="P191" s="47"/>
      <c r="Q191" s="47"/>
      <c r="R191" s="47"/>
      <c r="S191" s="47"/>
      <c r="T191" s="47"/>
      <c r="U191" s="47"/>
      <c r="V191" s="47"/>
      <c r="W191" s="47"/>
      <c r="X191" s="47"/>
      <c r="Y191" s="47"/>
    </row>
    <row r="192" spans="1:25">
      <c r="A192" s="61"/>
      <c r="B192" s="61"/>
      <c r="C192" s="61"/>
      <c r="D192" s="61"/>
      <c r="E192" s="61"/>
      <c r="F192" s="47"/>
      <c r="G192" s="47"/>
      <c r="H192" s="47"/>
      <c r="I192" s="47"/>
      <c r="J192" s="47"/>
      <c r="K192" s="45"/>
      <c r="L192" s="45"/>
      <c r="M192" s="45"/>
      <c r="N192" s="45"/>
      <c r="O192" s="45"/>
      <c r="P192" s="47"/>
      <c r="Q192" s="47"/>
      <c r="R192" s="47"/>
      <c r="S192" s="47"/>
      <c r="T192" s="47"/>
      <c r="U192" s="47"/>
      <c r="V192" s="47"/>
      <c r="W192" s="47"/>
      <c r="X192" s="47"/>
      <c r="Y192" s="47"/>
    </row>
    <row r="193" spans="1:25">
      <c r="A193" s="61"/>
      <c r="B193" s="61"/>
      <c r="C193" s="61"/>
      <c r="D193" s="61"/>
      <c r="E193" s="61"/>
      <c r="F193" s="47"/>
      <c r="G193" s="47"/>
      <c r="H193" s="47"/>
      <c r="I193" s="47"/>
      <c r="J193" s="47"/>
      <c r="K193" s="45"/>
      <c r="L193" s="45"/>
      <c r="M193" s="45"/>
      <c r="N193" s="45"/>
      <c r="O193" s="45"/>
      <c r="P193" s="47"/>
      <c r="Q193" s="47"/>
      <c r="R193" s="47"/>
      <c r="S193" s="47"/>
      <c r="T193" s="47"/>
      <c r="U193" s="47"/>
      <c r="V193" s="47"/>
      <c r="W193" s="47"/>
      <c r="X193" s="47"/>
      <c r="Y193" s="47"/>
    </row>
    <row r="194" spans="1:25">
      <c r="A194" s="61"/>
      <c r="B194" s="61"/>
      <c r="C194" s="61"/>
      <c r="D194" s="61"/>
      <c r="E194" s="61"/>
      <c r="F194" s="47"/>
      <c r="G194" s="47"/>
      <c r="H194" s="47"/>
      <c r="I194" s="47"/>
      <c r="J194" s="47"/>
      <c r="K194" s="45"/>
      <c r="L194" s="45"/>
      <c r="M194" s="45"/>
      <c r="N194" s="45"/>
      <c r="O194" s="45"/>
      <c r="P194" s="47"/>
      <c r="Q194" s="47"/>
      <c r="R194" s="47"/>
      <c r="S194" s="47"/>
      <c r="T194" s="47"/>
      <c r="U194" s="47"/>
      <c r="V194" s="47"/>
      <c r="W194" s="47"/>
      <c r="X194" s="47"/>
      <c r="Y194" s="47"/>
    </row>
    <row r="195" spans="1:25">
      <c r="A195" s="61"/>
      <c r="B195" s="61"/>
      <c r="C195" s="61"/>
      <c r="D195" s="61"/>
      <c r="E195" s="61"/>
      <c r="F195" s="47"/>
      <c r="G195" s="47"/>
      <c r="H195" s="47"/>
      <c r="I195" s="47"/>
      <c r="J195" s="47"/>
      <c r="K195" s="45"/>
      <c r="L195" s="45"/>
      <c r="M195" s="45"/>
      <c r="N195" s="45"/>
      <c r="O195" s="45"/>
      <c r="P195" s="47"/>
      <c r="Q195" s="47"/>
      <c r="R195" s="47"/>
      <c r="S195" s="47"/>
      <c r="T195" s="47"/>
      <c r="U195" s="47"/>
      <c r="V195" s="47"/>
      <c r="W195" s="47"/>
      <c r="X195" s="47"/>
      <c r="Y195" s="47"/>
    </row>
    <row r="196" spans="1:25">
      <c r="A196" s="61"/>
      <c r="B196" s="61"/>
      <c r="C196" s="61"/>
      <c r="D196" s="61"/>
      <c r="E196" s="61"/>
      <c r="F196" s="47"/>
      <c r="G196" s="47"/>
      <c r="H196" s="47"/>
      <c r="I196" s="47"/>
      <c r="J196" s="47"/>
      <c r="K196" s="45"/>
      <c r="L196" s="45"/>
      <c r="M196" s="45"/>
      <c r="N196" s="45"/>
      <c r="O196" s="45"/>
      <c r="P196" s="47"/>
      <c r="Q196" s="47"/>
      <c r="R196" s="47"/>
      <c r="S196" s="47"/>
      <c r="T196" s="47"/>
      <c r="U196" s="47"/>
      <c r="V196" s="47"/>
      <c r="W196" s="47"/>
      <c r="X196" s="47"/>
      <c r="Y196" s="47"/>
    </row>
    <row r="197" spans="1:25">
      <c r="A197" s="61"/>
      <c r="B197" s="61"/>
      <c r="C197" s="61"/>
      <c r="D197" s="61"/>
      <c r="E197" s="61"/>
      <c r="F197" s="47"/>
      <c r="G197" s="47"/>
      <c r="H197" s="47"/>
      <c r="I197" s="47"/>
      <c r="J197" s="47"/>
      <c r="K197" s="45"/>
      <c r="L197" s="45"/>
      <c r="M197" s="45"/>
      <c r="N197" s="45"/>
      <c r="O197" s="45"/>
      <c r="P197" s="47"/>
      <c r="Q197" s="47"/>
      <c r="R197" s="47"/>
      <c r="S197" s="47"/>
      <c r="T197" s="47"/>
      <c r="U197" s="47"/>
      <c r="V197" s="47"/>
      <c r="W197" s="47"/>
      <c r="X197" s="47"/>
      <c r="Y197" s="47"/>
    </row>
    <row r="198" spans="1:25">
      <c r="A198" s="61"/>
      <c r="B198" s="61"/>
      <c r="C198" s="61"/>
      <c r="D198" s="61"/>
      <c r="E198" s="47"/>
      <c r="F198" s="47"/>
      <c r="G198" s="47"/>
      <c r="H198" s="47"/>
      <c r="I198" s="47"/>
      <c r="J198" s="47"/>
      <c r="K198" s="45"/>
      <c r="L198" s="45"/>
      <c r="M198" s="45"/>
      <c r="N198" s="45"/>
      <c r="O198" s="45"/>
      <c r="P198" s="47"/>
      <c r="Q198" s="47"/>
      <c r="R198" s="47"/>
      <c r="S198" s="47"/>
      <c r="T198" s="47"/>
      <c r="U198" s="47"/>
      <c r="V198" s="47"/>
      <c r="W198" s="47"/>
      <c r="X198" s="47"/>
      <c r="Y198" s="47"/>
    </row>
    <row r="199" spans="1:25">
      <c r="A199" s="47"/>
      <c r="B199" s="47"/>
      <c r="C199" s="47"/>
      <c r="D199" s="47"/>
      <c r="E199" s="47"/>
      <c r="F199" s="47"/>
      <c r="G199" s="47"/>
      <c r="H199" s="47"/>
      <c r="I199" s="47"/>
      <c r="J199" s="47"/>
      <c r="K199" s="45"/>
      <c r="L199" s="45"/>
      <c r="M199" s="45"/>
      <c r="N199" s="45"/>
      <c r="O199" s="45"/>
      <c r="P199" s="47"/>
      <c r="Q199" s="47"/>
      <c r="R199" s="47"/>
      <c r="S199" s="47"/>
      <c r="T199" s="47"/>
      <c r="U199" s="47"/>
      <c r="V199" s="47"/>
      <c r="W199" s="47"/>
      <c r="X199" s="47"/>
      <c r="Y199" s="47"/>
    </row>
    <row r="200" spans="1:25">
      <c r="A200" s="47"/>
      <c r="B200" s="47"/>
      <c r="C200" s="47"/>
      <c r="D200" s="47"/>
      <c r="E200" s="47"/>
      <c r="F200" s="47"/>
      <c r="G200" s="47"/>
      <c r="H200" s="47"/>
      <c r="I200" s="47"/>
      <c r="J200" s="47"/>
      <c r="K200" s="45"/>
      <c r="L200" s="45"/>
      <c r="M200" s="45"/>
      <c r="N200" s="45"/>
      <c r="O200" s="45"/>
      <c r="P200" s="47"/>
      <c r="Q200" s="47"/>
      <c r="R200" s="47"/>
      <c r="S200" s="47"/>
      <c r="T200" s="47"/>
      <c r="U200" s="47"/>
      <c r="V200" s="47"/>
      <c r="W200" s="47"/>
      <c r="X200" s="47"/>
      <c r="Y200" s="47"/>
    </row>
    <row r="201" spans="1:25">
      <c r="A201" s="47"/>
      <c r="B201" s="47"/>
      <c r="C201" s="47"/>
      <c r="D201" s="47"/>
      <c r="E201" s="47"/>
      <c r="F201" s="47"/>
      <c r="G201" s="47"/>
      <c r="H201" s="47"/>
      <c r="I201" s="47"/>
      <c r="J201" s="47"/>
      <c r="K201" s="45"/>
      <c r="L201" s="45"/>
      <c r="M201" s="45"/>
      <c r="N201" s="45"/>
      <c r="O201" s="45"/>
      <c r="P201" s="47"/>
      <c r="Q201" s="47"/>
      <c r="R201" s="47"/>
      <c r="S201" s="47"/>
      <c r="T201" s="47"/>
      <c r="U201" s="47"/>
      <c r="V201" s="47"/>
      <c r="W201" s="47"/>
      <c r="X201" s="47"/>
      <c r="Y201" s="47"/>
    </row>
    <row r="202" spans="1:25">
      <c r="A202" s="47"/>
      <c r="B202" s="47"/>
      <c r="C202" s="47"/>
      <c r="D202" s="47"/>
      <c r="E202" s="47"/>
      <c r="F202" s="47"/>
      <c r="G202" s="47"/>
      <c r="H202" s="47"/>
      <c r="I202" s="47"/>
      <c r="J202" s="47"/>
      <c r="K202" s="45"/>
      <c r="L202" s="45"/>
      <c r="M202" s="45"/>
      <c r="N202" s="45"/>
      <c r="O202" s="45"/>
      <c r="P202" s="47"/>
      <c r="Q202" s="47"/>
      <c r="R202" s="47"/>
      <c r="S202" s="47"/>
      <c r="T202" s="47"/>
      <c r="U202" s="47"/>
      <c r="V202" s="47"/>
      <c r="W202" s="47"/>
      <c r="X202" s="47"/>
      <c r="Y202" s="47"/>
    </row>
    <row r="203" spans="1:25">
      <c r="A203" s="47"/>
      <c r="B203" s="47"/>
      <c r="C203" s="47"/>
      <c r="D203" s="47"/>
      <c r="E203" s="47"/>
      <c r="F203" s="47"/>
      <c r="G203" s="47"/>
      <c r="H203" s="47"/>
      <c r="I203" s="47"/>
      <c r="J203" s="47"/>
      <c r="K203" s="45"/>
      <c r="L203" s="45"/>
      <c r="M203" s="45"/>
      <c r="N203" s="45"/>
      <c r="O203" s="45"/>
      <c r="P203" s="47"/>
      <c r="Q203" s="47"/>
      <c r="R203" s="47"/>
      <c r="S203" s="47"/>
      <c r="T203" s="47"/>
      <c r="U203" s="47"/>
      <c r="V203" s="47"/>
      <c r="W203" s="47"/>
      <c r="X203" s="47"/>
      <c r="Y203" s="47"/>
    </row>
    <row r="204" spans="1:25">
      <c r="A204" s="47"/>
      <c r="B204" s="47"/>
      <c r="C204" s="47"/>
      <c r="D204" s="47"/>
      <c r="E204" s="47"/>
      <c r="F204" s="47"/>
      <c r="G204" s="47"/>
      <c r="H204" s="47"/>
      <c r="I204" s="47"/>
      <c r="J204" s="47"/>
      <c r="K204" s="45"/>
      <c r="L204" s="45"/>
      <c r="M204" s="45"/>
      <c r="N204" s="45"/>
      <c r="O204" s="45"/>
      <c r="P204" s="47"/>
      <c r="Q204" s="47"/>
      <c r="R204" s="47"/>
      <c r="S204" s="47"/>
      <c r="T204" s="47"/>
      <c r="U204" s="47"/>
      <c r="V204" s="47"/>
      <c r="W204" s="47"/>
      <c r="X204" s="47"/>
      <c r="Y204" s="47"/>
    </row>
    <row r="205" spans="1:25">
      <c r="A205" s="47"/>
      <c r="B205" s="47"/>
      <c r="C205" s="47"/>
      <c r="D205" s="47"/>
      <c r="E205" s="47"/>
      <c r="F205" s="47"/>
      <c r="G205" s="47"/>
      <c r="H205" s="47"/>
      <c r="I205" s="47"/>
      <c r="J205" s="47"/>
      <c r="K205" s="45"/>
      <c r="L205" s="45"/>
      <c r="M205" s="45"/>
      <c r="N205" s="45"/>
      <c r="O205" s="45"/>
      <c r="P205" s="47"/>
      <c r="Q205" s="47"/>
      <c r="R205" s="47"/>
      <c r="S205" s="47"/>
      <c r="T205" s="47"/>
      <c r="U205" s="47"/>
      <c r="V205" s="47"/>
      <c r="W205" s="47"/>
      <c r="X205" s="47"/>
      <c r="Y205" s="47"/>
    </row>
    <row r="206" spans="1:25">
      <c r="A206" s="47"/>
      <c r="B206" s="47"/>
      <c r="C206" s="47"/>
      <c r="D206" s="47"/>
      <c r="E206" s="47"/>
      <c r="F206" s="47"/>
      <c r="G206" s="47"/>
      <c r="H206" s="47"/>
      <c r="I206" s="47"/>
      <c r="J206" s="47"/>
      <c r="K206" s="45"/>
      <c r="L206" s="45"/>
      <c r="M206" s="45"/>
      <c r="N206" s="45"/>
      <c r="O206" s="45"/>
      <c r="P206" s="47"/>
      <c r="Q206" s="47"/>
      <c r="R206" s="47"/>
      <c r="S206" s="47"/>
      <c r="T206" s="47"/>
      <c r="U206" s="47"/>
      <c r="V206" s="47"/>
      <c r="W206" s="47"/>
      <c r="X206" s="47"/>
      <c r="Y206" s="47"/>
    </row>
    <row r="207" spans="1:25">
      <c r="A207" s="47"/>
      <c r="B207" s="47"/>
      <c r="C207" s="47"/>
      <c r="D207" s="47"/>
      <c r="E207" s="47"/>
      <c r="F207" s="47"/>
      <c r="G207" s="47"/>
      <c r="H207" s="47"/>
      <c r="I207" s="47"/>
      <c r="J207" s="47"/>
      <c r="K207" s="45"/>
      <c r="L207" s="45"/>
      <c r="M207" s="45"/>
      <c r="N207" s="45"/>
      <c r="O207" s="45"/>
      <c r="P207" s="47"/>
      <c r="Q207" s="47"/>
      <c r="R207" s="47"/>
      <c r="S207" s="47"/>
      <c r="T207" s="47"/>
      <c r="U207" s="47"/>
      <c r="V207" s="47"/>
      <c r="W207" s="47"/>
      <c r="X207" s="47"/>
      <c r="Y207" s="47"/>
    </row>
    <row r="208" spans="1:25">
      <c r="A208" s="47"/>
      <c r="B208" s="47"/>
      <c r="C208" s="47"/>
      <c r="D208" s="47"/>
      <c r="E208" s="47"/>
      <c r="F208" s="47"/>
      <c r="G208" s="47"/>
      <c r="H208" s="47"/>
      <c r="I208" s="47"/>
      <c r="J208" s="47"/>
      <c r="K208" s="45"/>
      <c r="L208" s="45"/>
      <c r="M208" s="45"/>
      <c r="N208" s="45"/>
      <c r="O208" s="45"/>
      <c r="P208" s="47"/>
      <c r="Q208" s="47"/>
      <c r="R208" s="47"/>
      <c r="S208" s="47"/>
      <c r="T208" s="47"/>
      <c r="U208" s="47"/>
      <c r="V208" s="47"/>
      <c r="W208" s="47"/>
      <c r="X208" s="47"/>
      <c r="Y208" s="47"/>
    </row>
    <row r="209" spans="1:25">
      <c r="A209" s="47"/>
      <c r="B209" s="47"/>
      <c r="C209" s="47"/>
      <c r="D209" s="47"/>
      <c r="E209" s="47"/>
      <c r="F209" s="47"/>
      <c r="G209" s="47"/>
      <c r="H209" s="47"/>
      <c r="I209" s="47"/>
      <c r="J209" s="47"/>
      <c r="K209" s="45"/>
      <c r="L209" s="45"/>
      <c r="M209" s="45"/>
      <c r="N209" s="45"/>
      <c r="O209" s="45"/>
      <c r="P209" s="47"/>
      <c r="Q209" s="47"/>
      <c r="R209" s="47"/>
      <c r="S209" s="47"/>
      <c r="T209" s="47"/>
      <c r="U209" s="47"/>
      <c r="V209" s="47"/>
      <c r="W209" s="47"/>
      <c r="X209" s="47"/>
      <c r="Y209" s="47"/>
    </row>
    <row r="210" spans="1:25">
      <c r="A210" s="47"/>
      <c r="B210" s="47"/>
      <c r="C210" s="47"/>
      <c r="D210" s="47"/>
      <c r="E210" s="47"/>
      <c r="F210" s="47"/>
      <c r="G210" s="47"/>
      <c r="H210" s="47"/>
      <c r="I210" s="47"/>
      <c r="J210" s="47"/>
      <c r="K210" s="45"/>
      <c r="L210" s="45"/>
      <c r="M210" s="45"/>
      <c r="N210" s="45"/>
      <c r="O210" s="45"/>
      <c r="P210" s="47"/>
      <c r="Q210" s="47"/>
      <c r="R210" s="47"/>
      <c r="S210" s="47"/>
      <c r="T210" s="47"/>
      <c r="U210" s="47"/>
      <c r="V210" s="47"/>
      <c r="W210" s="47"/>
      <c r="X210" s="47"/>
      <c r="Y210" s="47"/>
    </row>
    <row r="211" spans="1:25">
      <c r="A211" s="47"/>
      <c r="B211" s="47"/>
      <c r="C211" s="47"/>
      <c r="D211" s="47"/>
      <c r="E211" s="47"/>
      <c r="F211" s="47"/>
      <c r="G211" s="47"/>
      <c r="H211" s="47"/>
      <c r="I211" s="47"/>
      <c r="J211" s="47"/>
      <c r="K211" s="45"/>
      <c r="L211" s="45"/>
      <c r="M211" s="45"/>
      <c r="N211" s="45"/>
      <c r="O211" s="45"/>
      <c r="P211" s="47"/>
      <c r="Q211" s="47"/>
      <c r="R211" s="47"/>
      <c r="S211" s="47"/>
      <c r="T211" s="47"/>
      <c r="U211" s="47"/>
      <c r="V211" s="47"/>
      <c r="W211" s="47"/>
      <c r="X211" s="47"/>
      <c r="Y211" s="47"/>
    </row>
    <row r="212" spans="1:25">
      <c r="A212" s="47"/>
      <c r="B212" s="47"/>
      <c r="C212" s="47"/>
      <c r="D212" s="47"/>
      <c r="E212" s="47"/>
      <c r="F212" s="47"/>
      <c r="G212" s="47"/>
      <c r="H212" s="47"/>
      <c r="I212" s="47"/>
      <c r="J212" s="47"/>
      <c r="K212" s="45"/>
      <c r="L212" s="45"/>
      <c r="M212" s="45"/>
      <c r="N212" s="45"/>
      <c r="O212" s="45"/>
      <c r="P212" s="47"/>
      <c r="Q212" s="47"/>
      <c r="R212" s="47"/>
      <c r="S212" s="47"/>
      <c r="T212" s="47"/>
      <c r="U212" s="47"/>
      <c r="V212" s="47"/>
      <c r="W212" s="47"/>
      <c r="X212" s="47"/>
      <c r="Y212" s="47"/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219"/>
  <sheetViews>
    <sheetView zoomScale="70" zoomScaleNormal="70" workbookViewId="0">
      <selection activeCell="C25" sqref="C24:C25"/>
    </sheetView>
  </sheetViews>
  <sheetFormatPr defaultColWidth="9" defaultRowHeight="13.5"/>
  <cols>
    <col min="2" max="4" width="9" style="16"/>
    <col min="6" max="8" width="9" style="16"/>
    <col min="9" max="11" width="18.25" customWidth="1"/>
  </cols>
  <sheetData>
    <row r="1" spans="1:25">
      <c r="A1" s="60"/>
      <c r="B1" s="167" t="s">
        <v>860</v>
      </c>
      <c r="C1" s="167" t="s">
        <v>861</v>
      </c>
      <c r="D1" s="167" t="s">
        <v>862</v>
      </c>
      <c r="E1" s="110" t="s">
        <v>650</v>
      </c>
      <c r="F1" s="168" t="s">
        <v>934</v>
      </c>
      <c r="G1" s="168" t="s">
        <v>935</v>
      </c>
      <c r="H1" s="168" t="s">
        <v>936</v>
      </c>
      <c r="I1" s="46" t="s">
        <v>937</v>
      </c>
      <c r="J1" s="46" t="s">
        <v>134</v>
      </c>
      <c r="K1" s="180" t="s">
        <v>939</v>
      </c>
      <c r="L1" s="180" t="s">
        <v>940</v>
      </c>
      <c r="M1" s="168"/>
      <c r="N1" s="47"/>
      <c r="O1" s="47"/>
      <c r="P1" s="47"/>
      <c r="Q1" s="47"/>
      <c r="R1" s="47"/>
      <c r="S1" s="47"/>
      <c r="T1" s="47"/>
      <c r="U1" s="47"/>
      <c r="V1" s="47"/>
      <c r="W1" s="47"/>
      <c r="X1" s="47"/>
      <c r="Y1" s="47"/>
    </row>
    <row r="2" spans="1:25">
      <c r="A2" s="78">
        <v>1</v>
      </c>
      <c r="B2" s="169"/>
      <c r="C2" s="167" t="s">
        <v>667</v>
      </c>
      <c r="D2" s="167" t="s">
        <v>657</v>
      </c>
      <c r="E2" s="113">
        <v>2</v>
      </c>
      <c r="F2" s="168" t="s">
        <v>947</v>
      </c>
      <c r="G2" s="168" t="s">
        <v>948</v>
      </c>
      <c r="H2" s="168" t="s">
        <v>835</v>
      </c>
      <c r="I2" s="46" t="s">
        <v>1157</v>
      </c>
      <c r="J2" s="46" t="s">
        <v>1158</v>
      </c>
      <c r="K2" s="181"/>
      <c r="L2" s="171"/>
      <c r="M2" s="171"/>
      <c r="N2" s="47"/>
      <c r="O2" s="47"/>
      <c r="P2" s="47"/>
      <c r="Q2" s="47"/>
      <c r="R2" s="47"/>
      <c r="S2" s="47"/>
      <c r="T2" s="47"/>
      <c r="U2" s="47"/>
      <c r="V2" s="47"/>
      <c r="W2" s="47"/>
      <c r="X2" s="47"/>
      <c r="Y2" s="47"/>
    </row>
    <row r="3" ht="24" spans="1:25">
      <c r="A3" s="78">
        <v>2</v>
      </c>
      <c r="B3" s="151"/>
      <c r="C3" s="167" t="s">
        <v>662</v>
      </c>
      <c r="D3" s="167" t="s">
        <v>657</v>
      </c>
      <c r="E3" s="170">
        <v>3</v>
      </c>
      <c r="F3" s="171"/>
      <c r="G3" s="168" t="s">
        <v>958</v>
      </c>
      <c r="H3" s="171"/>
      <c r="I3" s="46" t="s">
        <v>1159</v>
      </c>
      <c r="J3" s="46" t="s">
        <v>1160</v>
      </c>
      <c r="K3" s="181"/>
      <c r="L3" s="181"/>
      <c r="M3" s="171"/>
      <c r="N3" s="47"/>
      <c r="O3" s="47"/>
      <c r="P3" s="47"/>
      <c r="Q3" s="3"/>
      <c r="R3" s="47"/>
      <c r="S3" s="47"/>
      <c r="T3" s="47"/>
      <c r="U3" s="47"/>
      <c r="V3" s="47"/>
      <c r="W3" s="47"/>
      <c r="X3" s="47"/>
      <c r="Y3" s="47"/>
    </row>
    <row r="4" ht="24" spans="1:25">
      <c r="A4" s="78">
        <v>3</v>
      </c>
      <c r="B4" s="167"/>
      <c r="C4" s="167" t="s">
        <v>670</v>
      </c>
      <c r="D4" s="167" t="s">
        <v>657</v>
      </c>
      <c r="E4" s="110">
        <v>1</v>
      </c>
      <c r="F4" s="168" t="s">
        <v>1043</v>
      </c>
      <c r="G4" s="168" t="s">
        <v>942</v>
      </c>
      <c r="H4" s="168" t="s">
        <v>949</v>
      </c>
      <c r="I4" s="46" t="s">
        <v>1161</v>
      </c>
      <c r="J4" s="46" t="s">
        <v>1162</v>
      </c>
      <c r="K4" s="181"/>
      <c r="L4" s="180" t="s">
        <v>1163</v>
      </c>
      <c r="M4" s="16"/>
      <c r="O4" s="47"/>
      <c r="P4" s="47"/>
      <c r="Q4" s="47"/>
      <c r="R4" s="47"/>
      <c r="S4" s="47"/>
      <c r="T4" s="47"/>
      <c r="U4" s="47"/>
      <c r="V4" s="47"/>
      <c r="W4" s="47"/>
      <c r="X4" s="47"/>
      <c r="Y4" s="47"/>
    </row>
    <row r="5" ht="24" spans="1:25">
      <c r="A5" s="78">
        <v>4</v>
      </c>
      <c r="B5" s="169"/>
      <c r="C5" s="167" t="s">
        <v>676</v>
      </c>
      <c r="D5" s="151" t="s">
        <v>671</v>
      </c>
      <c r="E5" s="170">
        <v>3</v>
      </c>
      <c r="F5" s="171"/>
      <c r="G5" s="171"/>
      <c r="H5" s="168" t="s">
        <v>959</v>
      </c>
      <c r="I5" s="46" t="s">
        <v>1164</v>
      </c>
      <c r="J5" s="46" t="s">
        <v>1165</v>
      </c>
      <c r="K5" s="181"/>
      <c r="L5" s="171"/>
      <c r="M5" s="16"/>
      <c r="N5" s="47"/>
      <c r="O5" s="47"/>
      <c r="P5" s="47"/>
      <c r="Q5" s="47"/>
      <c r="R5" s="47"/>
      <c r="S5" s="47"/>
      <c r="T5" s="47"/>
      <c r="U5" s="47"/>
      <c r="V5" s="47"/>
      <c r="W5" s="47"/>
      <c r="X5" s="47"/>
      <c r="Y5" s="47"/>
    </row>
    <row r="6" spans="1:25">
      <c r="A6" s="78">
        <v>5</v>
      </c>
      <c r="B6" s="169"/>
      <c r="C6" s="167" t="s">
        <v>685</v>
      </c>
      <c r="D6" s="151" t="s">
        <v>671</v>
      </c>
      <c r="E6" s="110">
        <v>1</v>
      </c>
      <c r="F6" s="168" t="s">
        <v>1166</v>
      </c>
      <c r="G6" s="171"/>
      <c r="H6" s="168" t="s">
        <v>1001</v>
      </c>
      <c r="I6" s="46" t="s">
        <v>1167</v>
      </c>
      <c r="J6" s="46" t="s">
        <v>1168</v>
      </c>
      <c r="K6" s="181"/>
      <c r="L6" s="171"/>
      <c r="M6" s="16"/>
      <c r="N6" s="47"/>
      <c r="O6" s="47"/>
      <c r="P6" s="47"/>
      <c r="Q6" s="47"/>
      <c r="R6" s="47"/>
      <c r="S6" s="47"/>
      <c r="T6" s="47"/>
      <c r="U6" s="47"/>
      <c r="V6" s="47"/>
      <c r="W6" s="47"/>
      <c r="X6" s="47"/>
      <c r="Y6" s="47"/>
    </row>
    <row r="7" ht="60" spans="1:25">
      <c r="A7" s="78">
        <v>6</v>
      </c>
      <c r="B7" s="169"/>
      <c r="C7" s="151" t="s">
        <v>690</v>
      </c>
      <c r="D7" s="151" t="s">
        <v>671</v>
      </c>
      <c r="E7" s="113">
        <v>2</v>
      </c>
      <c r="F7" s="168"/>
      <c r="G7" s="171"/>
      <c r="H7" s="171"/>
      <c r="I7" s="46" t="s">
        <v>1169</v>
      </c>
      <c r="J7" s="46" t="s">
        <v>1170</v>
      </c>
      <c r="K7" s="180" t="s">
        <v>1171</v>
      </c>
      <c r="L7" s="171"/>
      <c r="M7" s="171"/>
      <c r="N7" s="47"/>
      <c r="O7" s="47"/>
      <c r="P7" s="47"/>
      <c r="Q7" s="47"/>
      <c r="R7" s="47"/>
      <c r="S7" s="47"/>
      <c r="T7" s="47"/>
      <c r="U7" s="47"/>
      <c r="V7" s="47"/>
      <c r="W7" s="47"/>
      <c r="X7" s="47"/>
      <c r="Y7" s="47"/>
    </row>
    <row r="8" ht="36" spans="1:25">
      <c r="A8" s="78">
        <v>7</v>
      </c>
      <c r="B8" s="171"/>
      <c r="C8" s="167" t="s">
        <v>695</v>
      </c>
      <c r="D8" s="167" t="s">
        <v>692</v>
      </c>
      <c r="E8" s="170">
        <v>3</v>
      </c>
      <c r="F8" s="168" t="s">
        <v>1088</v>
      </c>
      <c r="G8" s="168" t="s">
        <v>976</v>
      </c>
      <c r="H8" s="168" t="s">
        <v>949</v>
      </c>
      <c r="I8" s="46" t="s">
        <v>1172</v>
      </c>
      <c r="J8" s="46" t="s">
        <v>1173</v>
      </c>
      <c r="K8" s="46" t="s">
        <v>1174</v>
      </c>
      <c r="L8" s="47"/>
      <c r="O8" s="47"/>
      <c r="P8" s="47"/>
      <c r="Q8" s="47"/>
      <c r="R8" s="47"/>
      <c r="S8" s="47"/>
      <c r="T8" s="47"/>
      <c r="U8" s="47"/>
      <c r="V8" s="47"/>
      <c r="W8" s="47"/>
      <c r="X8" s="47"/>
      <c r="Y8" s="47"/>
    </row>
    <row r="9" ht="36" spans="1:25">
      <c r="A9" s="78">
        <v>8</v>
      </c>
      <c r="B9" s="169"/>
      <c r="C9" s="167" t="s">
        <v>700</v>
      </c>
      <c r="D9" s="167" t="s">
        <v>692</v>
      </c>
      <c r="E9" s="113">
        <v>2</v>
      </c>
      <c r="F9" s="168" t="s">
        <v>947</v>
      </c>
      <c r="G9" s="168" t="s">
        <v>976</v>
      </c>
      <c r="H9" s="171"/>
      <c r="I9" s="46" t="s">
        <v>1175</v>
      </c>
      <c r="J9" s="46" t="s">
        <v>1176</v>
      </c>
      <c r="K9" s="46" t="s">
        <v>1177</v>
      </c>
      <c r="L9" s="47"/>
      <c r="M9" s="47"/>
      <c r="N9" s="47"/>
      <c r="O9" s="47"/>
      <c r="P9" s="47"/>
      <c r="Q9" s="47"/>
      <c r="R9" s="47"/>
      <c r="S9" s="47"/>
      <c r="T9" s="47"/>
      <c r="U9" s="47"/>
      <c r="V9" s="47"/>
      <c r="W9" s="47"/>
      <c r="X9" s="47"/>
      <c r="Y9" s="47"/>
    </row>
    <row r="10" ht="24" spans="1:25">
      <c r="A10" s="78">
        <v>9</v>
      </c>
      <c r="B10" s="169"/>
      <c r="C10" s="167" t="s">
        <v>702</v>
      </c>
      <c r="D10" s="167" t="s">
        <v>692</v>
      </c>
      <c r="E10" s="113">
        <v>2</v>
      </c>
      <c r="F10" s="168" t="s">
        <v>1166</v>
      </c>
      <c r="G10" s="168" t="s">
        <v>942</v>
      </c>
      <c r="H10" s="171"/>
      <c r="I10" s="46" t="s">
        <v>1178</v>
      </c>
      <c r="J10" s="46" t="s">
        <v>1179</v>
      </c>
      <c r="K10" s="45"/>
      <c r="L10" s="45"/>
      <c r="P10" s="47"/>
      <c r="Q10" s="47"/>
      <c r="R10" s="47"/>
      <c r="S10" s="47"/>
      <c r="T10" s="47"/>
      <c r="U10" s="47"/>
      <c r="V10" s="47"/>
      <c r="W10" s="47"/>
      <c r="X10" s="47"/>
      <c r="Y10" s="47"/>
    </row>
    <row r="11" ht="24" spans="1:25">
      <c r="A11" s="78">
        <v>10</v>
      </c>
      <c r="B11" s="169"/>
      <c r="C11" s="167" t="s">
        <v>708</v>
      </c>
      <c r="D11" s="167" t="s">
        <v>703</v>
      </c>
      <c r="E11" s="113">
        <v>2</v>
      </c>
      <c r="F11" s="168" t="s">
        <v>1088</v>
      </c>
      <c r="G11" s="168" t="s">
        <v>948</v>
      </c>
      <c r="H11" s="171"/>
      <c r="I11" s="46" t="s">
        <v>1180</v>
      </c>
      <c r="J11" s="46" t="s">
        <v>1181</v>
      </c>
      <c r="K11" s="45"/>
      <c r="L11" s="45"/>
      <c r="N11" s="47"/>
      <c r="O11" s="47"/>
      <c r="P11" s="47"/>
      <c r="Q11" s="47"/>
      <c r="R11" s="47"/>
      <c r="S11" s="47"/>
      <c r="T11" s="47"/>
      <c r="U11" s="47"/>
      <c r="V11" s="47"/>
      <c r="W11" s="47"/>
      <c r="X11" s="47"/>
      <c r="Y11" s="47"/>
    </row>
    <row r="12" spans="1:25">
      <c r="A12" s="78">
        <v>11</v>
      </c>
      <c r="B12" s="169"/>
      <c r="C12" s="167" t="s">
        <v>714</v>
      </c>
      <c r="D12" s="167" t="s">
        <v>703</v>
      </c>
      <c r="E12" s="110">
        <v>1</v>
      </c>
      <c r="F12" s="168" t="s">
        <v>962</v>
      </c>
      <c r="G12" s="171"/>
      <c r="H12" s="171"/>
      <c r="I12" s="46" t="s">
        <v>1182</v>
      </c>
      <c r="J12" s="46" t="s">
        <v>1183</v>
      </c>
      <c r="K12" s="45"/>
      <c r="L12" s="47"/>
      <c r="O12" s="47"/>
      <c r="P12" s="47"/>
      <c r="Q12" s="47"/>
      <c r="R12" s="47"/>
      <c r="S12" s="47"/>
      <c r="T12" s="47"/>
      <c r="U12" s="47"/>
      <c r="V12" s="47"/>
      <c r="W12" s="47"/>
      <c r="X12" s="47"/>
      <c r="Y12" s="47"/>
    </row>
    <row r="13" ht="36" spans="1:25">
      <c r="A13" s="78">
        <v>12</v>
      </c>
      <c r="B13" s="167"/>
      <c r="C13" s="167" t="s">
        <v>716</v>
      </c>
      <c r="D13" s="167" t="s">
        <v>703</v>
      </c>
      <c r="E13" s="170">
        <v>3</v>
      </c>
      <c r="F13" s="171"/>
      <c r="G13" s="168" t="s">
        <v>986</v>
      </c>
      <c r="H13" s="168" t="s">
        <v>980</v>
      </c>
      <c r="I13" s="46" t="s">
        <v>1184</v>
      </c>
      <c r="J13" s="46" t="s">
        <v>1185</v>
      </c>
      <c r="K13" s="46" t="s">
        <v>1186</v>
      </c>
      <c r="L13" s="47"/>
      <c r="O13" s="47"/>
      <c r="P13" s="47"/>
      <c r="Q13" s="47"/>
      <c r="R13" s="47"/>
      <c r="S13" s="47"/>
      <c r="T13" s="47"/>
      <c r="U13" s="47"/>
      <c r="V13" s="47"/>
      <c r="W13" s="47"/>
      <c r="X13" s="47"/>
      <c r="Y13" s="47"/>
    </row>
    <row r="14" ht="24" spans="1:25">
      <c r="A14" s="78">
        <v>13</v>
      </c>
      <c r="B14" s="169"/>
      <c r="C14" s="167" t="s">
        <v>722</v>
      </c>
      <c r="D14" s="167" t="s">
        <v>717</v>
      </c>
      <c r="E14" s="113">
        <v>2</v>
      </c>
      <c r="F14" s="171"/>
      <c r="G14" s="168" t="s">
        <v>997</v>
      </c>
      <c r="H14" s="171"/>
      <c r="I14" s="46" t="s">
        <v>1187</v>
      </c>
      <c r="J14" s="46" t="s">
        <v>1188</v>
      </c>
      <c r="K14" s="45"/>
      <c r="L14" s="47"/>
      <c r="O14" s="47"/>
      <c r="P14" s="47"/>
      <c r="Q14" s="47"/>
      <c r="R14" s="47"/>
      <c r="S14" s="47"/>
      <c r="T14" s="47"/>
      <c r="U14" s="47"/>
      <c r="V14" s="47"/>
      <c r="W14" s="47"/>
      <c r="X14" s="47"/>
      <c r="Y14" s="47"/>
    </row>
    <row r="15" ht="36" spans="1:25">
      <c r="A15" s="78">
        <v>14</v>
      </c>
      <c r="B15" s="169"/>
      <c r="C15" s="167" t="s">
        <v>727</v>
      </c>
      <c r="D15" s="167" t="s">
        <v>717</v>
      </c>
      <c r="E15" s="170">
        <v>3</v>
      </c>
      <c r="F15" s="168" t="s">
        <v>962</v>
      </c>
      <c r="G15" s="168" t="s">
        <v>976</v>
      </c>
      <c r="H15" s="171"/>
      <c r="I15" s="46" t="s">
        <v>1189</v>
      </c>
      <c r="J15" s="46" t="s">
        <v>1190</v>
      </c>
      <c r="K15" s="45"/>
      <c r="L15" s="45"/>
      <c r="M15" s="47"/>
      <c r="N15" s="47"/>
      <c r="O15" s="47"/>
      <c r="P15" s="47"/>
      <c r="Q15" s="47"/>
      <c r="R15" s="47"/>
      <c r="S15" s="47"/>
      <c r="T15" s="47"/>
      <c r="U15" s="47"/>
      <c r="V15" s="47"/>
      <c r="W15" s="47"/>
      <c r="X15" s="47"/>
      <c r="Y15" s="47"/>
    </row>
    <row r="16" ht="24" spans="1:25">
      <c r="A16" s="78">
        <v>15</v>
      </c>
      <c r="B16" s="167"/>
      <c r="C16" s="167" t="s">
        <v>730</v>
      </c>
      <c r="D16" s="167" t="s">
        <v>717</v>
      </c>
      <c r="E16" s="113">
        <v>2</v>
      </c>
      <c r="F16" s="171"/>
      <c r="G16" s="171"/>
      <c r="H16" s="171"/>
      <c r="I16" s="46" t="s">
        <v>1191</v>
      </c>
      <c r="J16" s="46" t="s">
        <v>1192</v>
      </c>
      <c r="K16" s="45"/>
      <c r="L16" s="45"/>
      <c r="M16" s="47"/>
      <c r="N16" s="47"/>
      <c r="O16" s="47"/>
      <c r="P16" s="47"/>
      <c r="Q16" s="47"/>
      <c r="R16" s="47"/>
      <c r="S16" s="47"/>
      <c r="T16" s="47"/>
      <c r="U16" s="47"/>
      <c r="V16" s="47"/>
      <c r="W16" s="47"/>
      <c r="X16" s="47"/>
      <c r="Y16" s="47"/>
    </row>
    <row r="17" ht="72" spans="1:25">
      <c r="A17" s="78">
        <v>16</v>
      </c>
      <c r="B17" s="169"/>
      <c r="C17" s="167" t="s">
        <v>736</v>
      </c>
      <c r="D17" s="167" t="s">
        <v>731</v>
      </c>
      <c r="E17" s="110">
        <v>1</v>
      </c>
      <c r="F17" s="171"/>
      <c r="G17" s="168" t="s">
        <v>997</v>
      </c>
      <c r="H17" s="171"/>
      <c r="I17" s="46" t="s">
        <v>1193</v>
      </c>
      <c r="J17" s="46" t="s">
        <v>1194</v>
      </c>
      <c r="K17" s="46" t="s">
        <v>1195</v>
      </c>
      <c r="L17" s="46" t="s">
        <v>1196</v>
      </c>
      <c r="N17" s="47"/>
      <c r="O17" s="47"/>
      <c r="P17" s="47"/>
      <c r="Q17" s="47"/>
      <c r="R17" s="47"/>
      <c r="S17" s="47"/>
      <c r="T17" s="47"/>
      <c r="U17" s="47"/>
      <c r="V17" s="47"/>
      <c r="W17" s="47"/>
      <c r="X17" s="47"/>
      <c r="Y17" s="47"/>
    </row>
    <row r="18" ht="36" spans="1:25">
      <c r="A18" s="78">
        <v>17</v>
      </c>
      <c r="B18" s="169"/>
      <c r="C18" s="167" t="s">
        <v>742</v>
      </c>
      <c r="D18" s="167" t="s">
        <v>731</v>
      </c>
      <c r="E18" s="170">
        <v>3</v>
      </c>
      <c r="F18" s="171"/>
      <c r="G18" s="171"/>
      <c r="H18" s="168" t="s">
        <v>1001</v>
      </c>
      <c r="I18" s="46" t="s">
        <v>1197</v>
      </c>
      <c r="J18" s="46" t="s">
        <v>1198</v>
      </c>
      <c r="K18" s="45"/>
      <c r="L18" s="47"/>
      <c r="O18" s="47"/>
      <c r="P18" s="47"/>
      <c r="Q18" s="47"/>
      <c r="R18" s="47"/>
      <c r="S18" s="47"/>
      <c r="T18" s="47"/>
      <c r="U18" s="47"/>
      <c r="V18" s="47"/>
      <c r="W18" s="47"/>
      <c r="X18" s="47"/>
      <c r="Y18" s="47"/>
    </row>
    <row r="19" ht="48" spans="1:25">
      <c r="A19" s="78">
        <v>18</v>
      </c>
      <c r="B19" s="169"/>
      <c r="C19" s="167" t="s">
        <v>745</v>
      </c>
      <c r="D19" s="167" t="s">
        <v>731</v>
      </c>
      <c r="E19" s="110">
        <v>1</v>
      </c>
      <c r="F19" s="171"/>
      <c r="G19" s="168" t="s">
        <v>958</v>
      </c>
      <c r="H19" s="171"/>
      <c r="I19" s="46" t="s">
        <v>1199</v>
      </c>
      <c r="J19" s="46" t="s">
        <v>1200</v>
      </c>
      <c r="K19" s="23" t="s">
        <v>1201</v>
      </c>
      <c r="L19" s="45"/>
      <c r="P19" s="47"/>
      <c r="Q19" s="47"/>
      <c r="R19" s="47"/>
      <c r="S19" s="47"/>
      <c r="T19" s="47"/>
      <c r="U19" s="47"/>
      <c r="V19" s="47"/>
      <c r="W19" s="47"/>
      <c r="X19" s="47"/>
      <c r="Y19" s="47"/>
    </row>
    <row r="20" ht="24" spans="1:25">
      <c r="A20" s="78">
        <v>19</v>
      </c>
      <c r="B20" s="169"/>
      <c r="C20" s="167" t="s">
        <v>749</v>
      </c>
      <c r="D20" s="167" t="s">
        <v>746</v>
      </c>
      <c r="E20" s="110">
        <v>1</v>
      </c>
      <c r="F20" s="168" t="s">
        <v>947</v>
      </c>
      <c r="G20" s="168" t="s">
        <v>942</v>
      </c>
      <c r="H20" s="171"/>
      <c r="I20" s="180" t="s">
        <v>1202</v>
      </c>
      <c r="J20" s="180" t="s">
        <v>1203</v>
      </c>
      <c r="K20" s="45"/>
      <c r="L20" s="46" t="s">
        <v>1204</v>
      </c>
      <c r="M20" s="47"/>
      <c r="N20" s="47"/>
      <c r="O20" s="47"/>
      <c r="P20" s="47"/>
      <c r="Q20" s="47"/>
      <c r="R20" s="47"/>
      <c r="S20" s="47"/>
      <c r="T20" s="47"/>
      <c r="U20" s="47"/>
      <c r="V20" s="47"/>
      <c r="W20" s="47"/>
      <c r="X20" s="47"/>
      <c r="Y20" s="47"/>
    </row>
    <row r="21" ht="24" spans="1:25">
      <c r="A21" s="78">
        <v>20</v>
      </c>
      <c r="C21" s="167" t="s">
        <v>753</v>
      </c>
      <c r="D21" s="167" t="s">
        <v>746</v>
      </c>
      <c r="E21" s="110">
        <v>1</v>
      </c>
      <c r="F21" s="171"/>
      <c r="G21" s="171"/>
      <c r="H21" s="171"/>
      <c r="I21" s="46" t="s">
        <v>1205</v>
      </c>
      <c r="J21" s="46" t="s">
        <v>1206</v>
      </c>
      <c r="K21" s="46" t="s">
        <v>1207</v>
      </c>
      <c r="L21" s="47"/>
      <c r="N21" s="47"/>
      <c r="O21" s="47"/>
      <c r="P21" s="47"/>
      <c r="Q21" s="47"/>
      <c r="R21" s="47"/>
      <c r="S21" s="47"/>
      <c r="T21" s="47"/>
      <c r="U21" s="47"/>
      <c r="V21" s="47"/>
      <c r="W21" s="47"/>
      <c r="X21" s="47"/>
      <c r="Y21" s="47"/>
    </row>
    <row r="22" ht="24" spans="1:25">
      <c r="A22" s="78">
        <v>21</v>
      </c>
      <c r="B22" s="169"/>
      <c r="C22" s="167" t="s">
        <v>755</v>
      </c>
      <c r="D22" s="167" t="s">
        <v>746</v>
      </c>
      <c r="E22" s="170">
        <v>3</v>
      </c>
      <c r="F22" s="168" t="s">
        <v>965</v>
      </c>
      <c r="G22" s="171"/>
      <c r="H22" s="168" t="s">
        <v>1001</v>
      </c>
      <c r="I22" s="46" t="s">
        <v>1208</v>
      </c>
      <c r="J22" s="46" t="s">
        <v>1209</v>
      </c>
      <c r="K22" s="45"/>
      <c r="L22" s="45"/>
      <c r="M22" s="47"/>
      <c r="N22" s="47"/>
      <c r="O22" s="47"/>
      <c r="P22" s="47"/>
      <c r="Q22" s="47"/>
      <c r="R22" s="47"/>
      <c r="S22" s="47"/>
      <c r="T22" s="47"/>
      <c r="U22" s="47"/>
      <c r="V22" s="47"/>
      <c r="W22" s="47"/>
      <c r="X22" s="47"/>
      <c r="Y22" s="47"/>
    </row>
    <row r="23" ht="36" spans="1:25">
      <c r="A23" s="78">
        <v>22</v>
      </c>
      <c r="B23" s="167"/>
      <c r="C23" s="167" t="s">
        <v>762</v>
      </c>
      <c r="D23" s="167" t="s">
        <v>757</v>
      </c>
      <c r="E23" s="170">
        <v>3</v>
      </c>
      <c r="F23" s="171"/>
      <c r="G23" s="168" t="s">
        <v>948</v>
      </c>
      <c r="H23" s="168" t="s">
        <v>835</v>
      </c>
      <c r="I23" s="46" t="s">
        <v>1210</v>
      </c>
      <c r="J23" s="46" t="s">
        <v>1211</v>
      </c>
      <c r="K23" s="24"/>
      <c r="L23" s="47"/>
      <c r="O23" s="47"/>
      <c r="P23" s="47"/>
      <c r="Q23" s="47"/>
      <c r="R23" s="47"/>
      <c r="S23" s="47"/>
      <c r="T23" s="47"/>
      <c r="U23" s="47"/>
      <c r="V23" s="47"/>
      <c r="W23" s="47"/>
      <c r="X23" s="47"/>
      <c r="Y23" s="47"/>
    </row>
    <row r="24" ht="24" spans="1:25">
      <c r="A24" s="78">
        <v>23</v>
      </c>
      <c r="B24" s="169"/>
      <c r="C24" s="167" t="s">
        <v>769</v>
      </c>
      <c r="D24" s="167" t="s">
        <v>757</v>
      </c>
      <c r="E24" s="113">
        <v>2</v>
      </c>
      <c r="F24" s="168" t="s">
        <v>1134</v>
      </c>
      <c r="G24" s="168" t="s">
        <v>997</v>
      </c>
      <c r="H24" s="168" t="s">
        <v>835</v>
      </c>
      <c r="I24" s="46" t="s">
        <v>1212</v>
      </c>
      <c r="J24" s="46" t="s">
        <v>1213</v>
      </c>
      <c r="K24" s="3"/>
      <c r="L24" s="3"/>
      <c r="M24" s="47"/>
      <c r="N24" s="47"/>
      <c r="O24" s="47"/>
      <c r="P24" s="3"/>
      <c r="Q24" s="3"/>
      <c r="R24" s="47"/>
      <c r="S24" s="47"/>
      <c r="T24" s="47"/>
      <c r="U24" s="47"/>
      <c r="V24" s="47"/>
      <c r="W24" s="47"/>
      <c r="X24" s="47"/>
      <c r="Y24" s="47"/>
    </row>
    <row r="25" ht="48" spans="1:25">
      <c r="A25" s="78">
        <v>24</v>
      </c>
      <c r="B25" s="167"/>
      <c r="C25" s="167" t="s">
        <v>778</v>
      </c>
      <c r="D25" s="151" t="s">
        <v>774</v>
      </c>
      <c r="E25" s="170">
        <v>3</v>
      </c>
      <c r="F25" s="171"/>
      <c r="G25" s="168" t="s">
        <v>942</v>
      </c>
      <c r="H25" s="171"/>
      <c r="I25" s="46" t="s">
        <v>1214</v>
      </c>
      <c r="J25" s="46" t="s">
        <v>1215</v>
      </c>
      <c r="K25" s="46" t="s">
        <v>1216</v>
      </c>
      <c r="L25" s="3"/>
      <c r="M25" s="47"/>
      <c r="N25" s="47"/>
      <c r="O25" s="47"/>
      <c r="P25" s="3"/>
      <c r="Q25" s="3"/>
      <c r="R25" s="47"/>
      <c r="S25" s="47"/>
      <c r="T25" s="47"/>
      <c r="U25" s="47"/>
      <c r="V25" s="47"/>
      <c r="W25" s="47"/>
      <c r="X25" s="47"/>
      <c r="Y25" s="47"/>
    </row>
    <row r="26" ht="24" spans="1:25">
      <c r="A26" s="78">
        <v>25</v>
      </c>
      <c r="B26" s="167"/>
      <c r="C26" s="167" t="s">
        <v>782</v>
      </c>
      <c r="D26" s="151" t="s">
        <v>774</v>
      </c>
      <c r="E26" s="113">
        <v>2</v>
      </c>
      <c r="F26" s="171"/>
      <c r="G26" s="168" t="s">
        <v>986</v>
      </c>
      <c r="H26" s="171"/>
      <c r="I26" s="46" t="s">
        <v>1217</v>
      </c>
      <c r="J26" s="46" t="s">
        <v>1218</v>
      </c>
      <c r="K26" s="45"/>
      <c r="L26" s="47"/>
      <c r="O26" s="47"/>
      <c r="P26" s="47"/>
      <c r="Q26" s="47"/>
      <c r="R26" s="47"/>
      <c r="S26" s="47"/>
      <c r="T26" s="47"/>
      <c r="U26" s="47"/>
      <c r="V26" s="47"/>
      <c r="W26" s="47"/>
      <c r="X26" s="47"/>
      <c r="Y26" s="47"/>
    </row>
    <row r="27" ht="24" spans="1:25">
      <c r="A27" s="78">
        <v>26</v>
      </c>
      <c r="B27" s="167"/>
      <c r="C27" s="168" t="s">
        <v>785</v>
      </c>
      <c r="D27" s="151" t="s">
        <v>774</v>
      </c>
      <c r="E27" s="110">
        <v>1</v>
      </c>
      <c r="F27" s="171"/>
      <c r="G27" s="171"/>
      <c r="H27" s="171"/>
      <c r="I27" s="46" t="s">
        <v>1219</v>
      </c>
      <c r="J27" s="46" t="s">
        <v>1220</v>
      </c>
      <c r="K27" s="45"/>
      <c r="L27" s="47"/>
      <c r="N27" s="47"/>
      <c r="O27" s="47"/>
      <c r="P27" s="47"/>
      <c r="Q27" s="47"/>
      <c r="R27" s="47"/>
      <c r="S27" s="47"/>
      <c r="T27" s="47"/>
      <c r="U27" s="47"/>
      <c r="V27" s="47"/>
      <c r="W27" s="47"/>
      <c r="X27" s="47"/>
      <c r="Y27" s="47"/>
    </row>
    <row r="28" ht="24" spans="1:25">
      <c r="A28" s="78">
        <v>27</v>
      </c>
      <c r="B28" s="169"/>
      <c r="C28" s="167" t="s">
        <v>852</v>
      </c>
      <c r="D28" s="151" t="s">
        <v>326</v>
      </c>
      <c r="E28" s="110">
        <v>1</v>
      </c>
      <c r="F28" s="171"/>
      <c r="G28" s="171"/>
      <c r="H28" s="171"/>
      <c r="I28" s="46" t="s">
        <v>1221</v>
      </c>
      <c r="J28" s="46" t="s">
        <v>1222</v>
      </c>
      <c r="K28" s="45"/>
      <c r="L28" s="47"/>
      <c r="Q28" s="47"/>
      <c r="R28" s="47"/>
      <c r="S28" s="47"/>
      <c r="T28" s="47"/>
      <c r="U28" s="47"/>
      <c r="V28" s="47"/>
      <c r="W28" s="47"/>
      <c r="X28" s="47"/>
      <c r="Y28" s="47"/>
    </row>
    <row r="29" ht="24" spans="1:25">
      <c r="A29" s="78">
        <v>28</v>
      </c>
      <c r="B29" s="169"/>
      <c r="C29" s="167" t="s">
        <v>838</v>
      </c>
      <c r="D29" s="151" t="s">
        <v>326</v>
      </c>
      <c r="E29" s="46">
        <v>1</v>
      </c>
      <c r="F29" s="171"/>
      <c r="G29" s="171"/>
      <c r="H29" s="171"/>
      <c r="I29" s="46" t="s">
        <v>1223</v>
      </c>
      <c r="J29" s="46" t="s">
        <v>1224</v>
      </c>
      <c r="K29" s="45"/>
      <c r="L29" s="47"/>
      <c r="N29" s="47"/>
      <c r="O29" s="47"/>
      <c r="P29" s="47"/>
      <c r="Q29" s="47"/>
      <c r="R29" s="47"/>
      <c r="S29" s="47"/>
      <c r="T29" s="47"/>
      <c r="U29" s="47"/>
      <c r="V29" s="47"/>
      <c r="W29" s="47"/>
      <c r="X29" s="47"/>
      <c r="Y29" s="47"/>
    </row>
    <row r="30" ht="24" spans="1:25">
      <c r="A30" s="78">
        <v>29</v>
      </c>
      <c r="B30" s="169"/>
      <c r="C30" s="167" t="s">
        <v>846</v>
      </c>
      <c r="D30" s="151" t="s">
        <v>326</v>
      </c>
      <c r="E30" s="46">
        <v>1</v>
      </c>
      <c r="F30" s="171"/>
      <c r="G30" s="171"/>
      <c r="H30" s="171"/>
      <c r="I30" s="46" t="s">
        <v>1225</v>
      </c>
      <c r="J30" s="46" t="s">
        <v>1226</v>
      </c>
      <c r="K30" s="45"/>
      <c r="L30" s="46" t="s">
        <v>1227</v>
      </c>
      <c r="N30" s="47"/>
      <c r="O30" s="47"/>
      <c r="P30" s="47"/>
      <c r="Q30" s="47"/>
      <c r="R30" s="47"/>
      <c r="S30" s="47"/>
      <c r="T30" s="47"/>
      <c r="U30" s="47"/>
      <c r="V30" s="47"/>
      <c r="W30" s="47"/>
      <c r="X30" s="47"/>
      <c r="Y30" s="47"/>
    </row>
    <row r="31" ht="24" spans="1:25">
      <c r="A31" s="78">
        <v>30</v>
      </c>
      <c r="C31" s="168" t="s">
        <v>849</v>
      </c>
      <c r="D31" s="151" t="s">
        <v>326</v>
      </c>
      <c r="E31" s="46">
        <v>1</v>
      </c>
      <c r="F31" s="171"/>
      <c r="G31" s="171"/>
      <c r="H31" s="171"/>
      <c r="I31" s="46" t="s">
        <v>1228</v>
      </c>
      <c r="J31" s="46" t="s">
        <v>1229</v>
      </c>
      <c r="K31" s="45"/>
      <c r="L31" s="46" t="s">
        <v>1230</v>
      </c>
      <c r="N31" s="47"/>
      <c r="O31" s="47"/>
      <c r="P31" s="47"/>
      <c r="Q31" s="47"/>
      <c r="R31" s="47"/>
      <c r="S31" s="47"/>
      <c r="T31" s="47"/>
      <c r="U31" s="47"/>
      <c r="V31" s="47"/>
      <c r="W31" s="47"/>
      <c r="X31" s="47"/>
      <c r="Y31" s="47"/>
    </row>
    <row r="32" spans="1:25">
      <c r="A32" s="78">
        <v>31</v>
      </c>
      <c r="C32" s="168" t="s">
        <v>853</v>
      </c>
      <c r="D32" s="151" t="s">
        <v>326</v>
      </c>
      <c r="E32" s="46">
        <v>1</v>
      </c>
      <c r="F32" s="171"/>
      <c r="G32" s="168" t="s">
        <v>986</v>
      </c>
      <c r="H32" s="171"/>
      <c r="I32" s="46" t="s">
        <v>1231</v>
      </c>
      <c r="J32" s="46" t="s">
        <v>1232</v>
      </c>
      <c r="K32" s="45"/>
      <c r="L32" s="47"/>
      <c r="N32" s="47"/>
      <c r="O32" s="47"/>
      <c r="P32" s="47"/>
      <c r="Q32" s="47"/>
      <c r="R32" s="47"/>
      <c r="S32" s="47"/>
      <c r="T32" s="47"/>
      <c r="U32" s="47"/>
      <c r="V32" s="47"/>
      <c r="W32" s="47"/>
      <c r="X32" s="47"/>
      <c r="Y32" s="47"/>
    </row>
    <row r="33" ht="48" spans="1:25">
      <c r="A33" s="78">
        <v>32</v>
      </c>
      <c r="B33" s="169"/>
      <c r="C33" s="167" t="s">
        <v>854</v>
      </c>
      <c r="D33" s="151" t="s">
        <v>326</v>
      </c>
      <c r="E33" s="46">
        <v>1</v>
      </c>
      <c r="F33" s="171"/>
      <c r="G33" s="171"/>
      <c r="H33" s="171"/>
      <c r="I33" s="46" t="s">
        <v>1233</v>
      </c>
      <c r="J33" s="46" t="s">
        <v>1234</v>
      </c>
      <c r="K33" s="45"/>
      <c r="L33" s="46" t="s">
        <v>1235</v>
      </c>
      <c r="O33" s="47"/>
      <c r="P33" s="47"/>
      <c r="Q33" s="47"/>
      <c r="R33" s="47"/>
      <c r="S33" s="47"/>
      <c r="T33" s="47"/>
      <c r="U33" s="47"/>
      <c r="V33" s="47"/>
      <c r="W33" s="47"/>
      <c r="X33" s="47"/>
      <c r="Y33" s="47"/>
    </row>
    <row r="34" ht="48" spans="1:25">
      <c r="A34" s="78">
        <v>33</v>
      </c>
      <c r="B34" s="167"/>
      <c r="C34" s="167" t="s">
        <v>842</v>
      </c>
      <c r="D34" s="151" t="s">
        <v>326</v>
      </c>
      <c r="E34" s="46">
        <v>1</v>
      </c>
      <c r="F34" s="168" t="s">
        <v>1088</v>
      </c>
      <c r="G34" s="171"/>
      <c r="H34" s="171"/>
      <c r="I34" s="46" t="s">
        <v>1236</v>
      </c>
      <c r="J34" s="46" t="s">
        <v>1237</v>
      </c>
      <c r="K34" s="45"/>
      <c r="L34" s="46" t="s">
        <v>1238</v>
      </c>
      <c r="M34" s="47"/>
      <c r="N34" s="47"/>
      <c r="O34" s="47"/>
      <c r="P34" s="47"/>
      <c r="Q34" s="47"/>
      <c r="R34" s="47"/>
      <c r="S34" s="47"/>
      <c r="T34" s="47"/>
      <c r="U34" s="47"/>
      <c r="V34" s="47"/>
      <c r="W34" s="47"/>
      <c r="X34" s="47"/>
      <c r="Y34" s="47"/>
    </row>
    <row r="35" spans="1:25">
      <c r="A35" s="78">
        <v>34</v>
      </c>
      <c r="B35" s="167"/>
      <c r="C35" s="167" t="s">
        <v>855</v>
      </c>
      <c r="D35" s="151" t="s">
        <v>326</v>
      </c>
      <c r="E35" s="46">
        <v>1</v>
      </c>
      <c r="F35" s="171"/>
      <c r="G35" s="171"/>
      <c r="H35" s="171"/>
      <c r="I35" s="46" t="s">
        <v>1239</v>
      </c>
      <c r="J35" s="46" t="s">
        <v>1239</v>
      </c>
      <c r="K35" s="45"/>
      <c r="L35" s="47"/>
      <c r="M35" s="47"/>
      <c r="N35" s="47"/>
      <c r="O35" s="47"/>
      <c r="P35" s="47"/>
      <c r="Q35" s="47"/>
      <c r="R35" s="47"/>
      <c r="S35" s="47"/>
      <c r="T35" s="47"/>
      <c r="U35" s="47"/>
      <c r="V35" s="47"/>
      <c r="W35" s="47"/>
      <c r="X35" s="47"/>
      <c r="Y35" s="47"/>
    </row>
    <row r="36" ht="24" spans="1:25">
      <c r="A36" s="78">
        <v>35</v>
      </c>
      <c r="B36" s="167"/>
      <c r="C36" s="167" t="s">
        <v>856</v>
      </c>
      <c r="D36" s="151" t="s">
        <v>326</v>
      </c>
      <c r="E36" s="113">
        <v>2</v>
      </c>
      <c r="F36" s="171"/>
      <c r="G36" s="171"/>
      <c r="H36" s="171"/>
      <c r="I36" s="46" t="s">
        <v>1240</v>
      </c>
      <c r="J36" s="46" t="s">
        <v>1241</v>
      </c>
      <c r="K36" s="45"/>
      <c r="L36" s="47"/>
      <c r="N36" s="47"/>
      <c r="O36" s="47"/>
      <c r="P36" s="47"/>
      <c r="Q36" s="47"/>
      <c r="R36" s="47"/>
      <c r="S36" s="47"/>
      <c r="T36" s="47"/>
      <c r="U36" s="47"/>
      <c r="V36" s="47"/>
      <c r="W36" s="47"/>
      <c r="X36" s="47"/>
      <c r="Y36" s="47"/>
    </row>
    <row r="37" spans="1:25">
      <c r="A37" s="60"/>
      <c r="B37" s="167"/>
      <c r="C37" s="167"/>
      <c r="D37" s="167"/>
      <c r="E37" s="110"/>
      <c r="F37" s="171"/>
      <c r="G37" s="171"/>
      <c r="H37" s="171"/>
      <c r="I37" s="45"/>
      <c r="J37" s="45"/>
      <c r="K37" s="45"/>
      <c r="L37" s="47"/>
      <c r="M37" s="47"/>
      <c r="N37" s="47"/>
      <c r="O37" s="47"/>
      <c r="P37" s="47"/>
      <c r="Q37" s="47"/>
      <c r="R37" s="47"/>
      <c r="S37" s="47"/>
      <c r="T37" s="47"/>
      <c r="U37" s="47"/>
      <c r="V37" s="47"/>
      <c r="W37" s="47"/>
      <c r="X37" s="47"/>
      <c r="Y37" s="47"/>
    </row>
    <row r="38" spans="1:25">
      <c r="A38" s="60"/>
      <c r="B38" s="167"/>
      <c r="C38" s="167"/>
      <c r="D38" s="167"/>
      <c r="E38" s="110"/>
      <c r="F38" s="171"/>
      <c r="G38" s="171"/>
      <c r="H38" s="171"/>
      <c r="I38" s="45"/>
      <c r="J38" s="45"/>
      <c r="K38" s="45"/>
      <c r="L38" s="47"/>
      <c r="M38" s="47"/>
      <c r="N38" s="47"/>
      <c r="O38" s="47"/>
      <c r="P38" s="47"/>
      <c r="Q38" s="47"/>
      <c r="R38" s="47"/>
      <c r="S38" s="47"/>
      <c r="T38" s="47"/>
      <c r="U38" s="47"/>
      <c r="V38" s="47"/>
      <c r="W38" s="47"/>
      <c r="X38" s="47"/>
      <c r="Y38" s="47"/>
    </row>
    <row r="39" spans="1:25">
      <c r="A39" s="60"/>
      <c r="B39" s="167"/>
      <c r="C39" s="167"/>
      <c r="D39" s="167"/>
      <c r="E39" s="110"/>
      <c r="F39" s="171"/>
      <c r="G39" s="171"/>
      <c r="H39" s="171"/>
      <c r="I39" s="45"/>
      <c r="J39" s="45"/>
      <c r="K39" s="45"/>
      <c r="L39" s="47"/>
      <c r="M39" s="47"/>
      <c r="N39" s="47"/>
      <c r="O39" s="47"/>
      <c r="P39" s="47"/>
      <c r="Q39" s="47"/>
      <c r="R39" s="47"/>
      <c r="S39" s="47"/>
      <c r="T39" s="47"/>
      <c r="U39" s="47"/>
      <c r="V39" s="47"/>
      <c r="W39" s="47"/>
      <c r="X39" s="47"/>
      <c r="Y39" s="47"/>
    </row>
    <row r="40" spans="1:25">
      <c r="A40" s="60"/>
      <c r="B40" s="167"/>
      <c r="C40" s="167"/>
      <c r="D40" s="167"/>
      <c r="E40" s="110"/>
      <c r="F40" s="171"/>
      <c r="G40" s="171"/>
      <c r="H40" s="171"/>
      <c r="I40" s="45"/>
      <c r="J40" s="45"/>
      <c r="K40" s="45"/>
      <c r="L40" s="47"/>
      <c r="M40" s="47"/>
      <c r="N40" s="47"/>
      <c r="O40" s="47"/>
      <c r="P40" s="47"/>
      <c r="Q40" s="47"/>
      <c r="R40" s="47"/>
      <c r="S40" s="47"/>
      <c r="T40" s="47"/>
      <c r="U40" s="47"/>
      <c r="V40" s="47"/>
      <c r="W40" s="47"/>
      <c r="X40" s="47"/>
      <c r="Y40" s="47"/>
    </row>
    <row r="41" spans="1:25">
      <c r="A41" s="60"/>
      <c r="B41" s="167"/>
      <c r="C41" s="167"/>
      <c r="D41" s="167"/>
      <c r="E41" s="110"/>
      <c r="F41" s="171"/>
      <c r="G41" s="171"/>
      <c r="H41" s="171"/>
      <c r="I41" s="45"/>
      <c r="J41" s="45"/>
      <c r="K41" s="45"/>
      <c r="L41" s="47"/>
      <c r="M41" s="47"/>
      <c r="N41" s="47"/>
      <c r="O41" s="47"/>
      <c r="P41" s="47"/>
      <c r="Q41" s="47"/>
      <c r="R41" s="47"/>
      <c r="S41" s="47"/>
      <c r="T41" s="47"/>
      <c r="U41" s="47"/>
      <c r="V41" s="47"/>
      <c r="W41" s="47"/>
      <c r="X41" s="47"/>
      <c r="Y41" s="47"/>
    </row>
    <row r="42" spans="1:25">
      <c r="A42" s="60"/>
      <c r="B42" s="167"/>
      <c r="C42" s="167"/>
      <c r="D42" s="167"/>
      <c r="E42" s="110"/>
      <c r="F42" s="171"/>
      <c r="G42" s="171"/>
      <c r="H42" s="171"/>
      <c r="I42" s="45"/>
      <c r="J42" s="45"/>
      <c r="K42" s="45"/>
      <c r="L42" s="47"/>
      <c r="M42" s="47"/>
      <c r="N42" s="47"/>
      <c r="O42" s="47"/>
      <c r="P42" s="47"/>
      <c r="Q42" s="47"/>
      <c r="R42" s="47"/>
      <c r="S42" s="47"/>
      <c r="T42" s="47"/>
      <c r="U42" s="47"/>
      <c r="V42" s="47"/>
      <c r="W42" s="47"/>
      <c r="X42" s="47"/>
      <c r="Y42" s="47"/>
    </row>
    <row r="43" spans="1:25">
      <c r="A43" s="60"/>
      <c r="B43" s="167"/>
      <c r="C43" s="167"/>
      <c r="D43" s="167"/>
      <c r="E43" s="110"/>
      <c r="F43" s="171"/>
      <c r="G43" s="171"/>
      <c r="H43" s="171"/>
      <c r="I43" s="45"/>
      <c r="J43" s="45"/>
      <c r="K43" s="45"/>
      <c r="L43" s="47"/>
      <c r="M43" s="47"/>
      <c r="N43" s="47"/>
      <c r="O43" s="47"/>
      <c r="P43" s="47"/>
      <c r="Q43" s="47"/>
      <c r="R43" s="47"/>
      <c r="S43" s="47"/>
      <c r="T43" s="47"/>
      <c r="U43" s="47"/>
      <c r="V43" s="47"/>
      <c r="W43" s="47"/>
      <c r="X43" s="47"/>
      <c r="Y43" s="47"/>
    </row>
    <row r="44" spans="1:25">
      <c r="A44" s="60"/>
      <c r="B44" s="167"/>
      <c r="C44" s="167"/>
      <c r="D44" s="167"/>
      <c r="E44" s="110"/>
      <c r="F44" s="171"/>
      <c r="G44" s="171"/>
      <c r="H44" s="171"/>
      <c r="I44" s="45"/>
      <c r="J44" s="45"/>
      <c r="K44" s="45"/>
      <c r="L44" s="47"/>
      <c r="M44" s="47"/>
      <c r="N44" s="47"/>
      <c r="O44" s="47"/>
      <c r="P44" s="47"/>
      <c r="Q44" s="47"/>
      <c r="R44" s="47"/>
      <c r="S44" s="47"/>
      <c r="T44" s="47"/>
      <c r="U44" s="47"/>
      <c r="V44" s="47"/>
      <c r="W44" s="47"/>
      <c r="X44" s="47"/>
      <c r="Y44" s="47"/>
    </row>
    <row r="45" spans="1:25">
      <c r="A45" s="60"/>
      <c r="B45" s="167"/>
      <c r="C45" s="167"/>
      <c r="D45" s="167"/>
      <c r="E45" s="110"/>
      <c r="F45" s="171"/>
      <c r="G45" s="171"/>
      <c r="H45" s="171"/>
      <c r="I45" s="45"/>
      <c r="J45" s="45"/>
      <c r="K45" s="45"/>
      <c r="L45" s="47"/>
      <c r="M45" s="47"/>
      <c r="N45" s="47"/>
      <c r="O45" s="47"/>
      <c r="P45" s="47"/>
      <c r="Q45" s="47"/>
      <c r="R45" s="47"/>
      <c r="S45" s="47"/>
      <c r="T45" s="47"/>
      <c r="U45" s="47"/>
      <c r="V45" s="47"/>
      <c r="W45" s="47"/>
      <c r="X45" s="47"/>
      <c r="Y45" s="47"/>
    </row>
    <row r="46" spans="1:25">
      <c r="A46" s="78">
        <v>28</v>
      </c>
      <c r="B46" s="169"/>
      <c r="C46" s="167" t="s">
        <v>1242</v>
      </c>
      <c r="D46" s="151" t="s">
        <v>326</v>
      </c>
      <c r="E46" s="46">
        <v>1</v>
      </c>
      <c r="F46" s="168" t="s">
        <v>962</v>
      </c>
      <c r="G46" s="168" t="s">
        <v>976</v>
      </c>
      <c r="H46" s="168" t="s">
        <v>949</v>
      </c>
      <c r="I46" s="46" t="s">
        <v>1161</v>
      </c>
      <c r="J46" s="46" t="s">
        <v>1162</v>
      </c>
      <c r="K46" s="45"/>
      <c r="L46" s="47"/>
      <c r="M46" s="47"/>
      <c r="N46" s="47"/>
      <c r="O46" s="47"/>
      <c r="P46" s="47"/>
      <c r="Q46" s="47"/>
      <c r="R46" s="47"/>
      <c r="S46" s="47"/>
      <c r="T46" s="47"/>
      <c r="U46" s="47"/>
      <c r="V46" s="47"/>
      <c r="W46" s="47"/>
      <c r="X46" s="47"/>
      <c r="Y46" s="47"/>
    </row>
    <row r="47" spans="1:25">
      <c r="A47" s="88">
        <v>21</v>
      </c>
      <c r="B47" s="169"/>
      <c r="C47" s="172" t="s">
        <v>1243</v>
      </c>
      <c r="D47" s="172" t="s">
        <v>757</v>
      </c>
      <c r="E47" s="173">
        <v>1</v>
      </c>
      <c r="F47" s="174" t="s">
        <v>993</v>
      </c>
      <c r="G47" s="175"/>
      <c r="H47" s="175"/>
      <c r="I47" s="91" t="s">
        <v>1244</v>
      </c>
      <c r="J47" s="91" t="s">
        <v>1245</v>
      </c>
      <c r="K47" s="62"/>
      <c r="L47" s="89"/>
      <c r="M47" s="84"/>
      <c r="N47" s="84"/>
      <c r="O47" s="84"/>
      <c r="P47" s="89"/>
      <c r="Q47" s="89"/>
      <c r="R47" s="89"/>
      <c r="S47" s="89"/>
      <c r="T47" s="89"/>
      <c r="U47" s="89"/>
      <c r="V47" s="89"/>
      <c r="W47" s="89"/>
      <c r="X47" s="89"/>
      <c r="Y47" s="89"/>
    </row>
    <row r="48" spans="1:25">
      <c r="A48" s="82" t="s">
        <v>905</v>
      </c>
      <c r="B48" s="172"/>
      <c r="C48" s="172" t="s">
        <v>1246</v>
      </c>
      <c r="D48" s="176" t="s">
        <v>326</v>
      </c>
      <c r="E48" s="177">
        <v>3</v>
      </c>
      <c r="F48" s="175"/>
      <c r="G48" s="175"/>
      <c r="H48" s="175"/>
      <c r="I48" s="91" t="s">
        <v>1247</v>
      </c>
      <c r="J48" s="91" t="s">
        <v>1248</v>
      </c>
      <c r="K48" s="62"/>
      <c r="L48" s="84"/>
      <c r="M48" s="84"/>
      <c r="N48" s="84"/>
      <c r="O48" s="84"/>
      <c r="P48" s="84"/>
      <c r="Q48" s="84"/>
      <c r="R48" s="84"/>
      <c r="S48" s="84"/>
      <c r="T48" s="84"/>
      <c r="U48" s="84"/>
      <c r="V48" s="84"/>
      <c r="W48" s="84"/>
      <c r="X48" s="84"/>
      <c r="Y48" s="84"/>
    </row>
    <row r="49" spans="1:25">
      <c r="A49" s="82" t="s">
        <v>1249</v>
      </c>
      <c r="C49" s="172" t="s">
        <v>797</v>
      </c>
      <c r="D49" s="172" t="s">
        <v>786</v>
      </c>
      <c r="E49" s="177">
        <v>3</v>
      </c>
      <c r="F49" s="175"/>
      <c r="G49" s="175"/>
      <c r="H49" s="175"/>
      <c r="I49" s="91" t="s">
        <v>1250</v>
      </c>
      <c r="J49" s="91" t="s">
        <v>1245</v>
      </c>
      <c r="K49" s="62"/>
      <c r="L49" s="84"/>
      <c r="M49" s="84"/>
      <c r="N49" s="84"/>
      <c r="O49" s="84"/>
      <c r="P49" s="84"/>
      <c r="Q49" s="84"/>
      <c r="R49" s="84"/>
      <c r="S49" s="84"/>
      <c r="T49" s="84"/>
      <c r="U49" s="84"/>
      <c r="V49" s="84"/>
      <c r="W49" s="84"/>
      <c r="X49" s="84"/>
      <c r="Y49" s="84"/>
    </row>
    <row r="50" spans="1:25">
      <c r="A50" s="82" t="s">
        <v>1251</v>
      </c>
      <c r="B50" s="169"/>
      <c r="C50" s="172" t="s">
        <v>1252</v>
      </c>
      <c r="D50" s="172" t="s">
        <v>703</v>
      </c>
      <c r="E50" s="91">
        <v>1</v>
      </c>
      <c r="F50" s="175"/>
      <c r="G50" s="175"/>
      <c r="H50" s="175"/>
      <c r="I50" s="91" t="s">
        <v>1253</v>
      </c>
      <c r="J50" s="91" t="s">
        <v>1245</v>
      </c>
      <c r="K50" s="62"/>
      <c r="L50" s="62"/>
      <c r="M50" s="84"/>
      <c r="N50" s="84"/>
      <c r="O50" s="84"/>
      <c r="P50" s="84"/>
      <c r="Q50" s="84"/>
      <c r="R50" s="84"/>
      <c r="S50" s="84"/>
      <c r="T50" s="84"/>
      <c r="U50" s="84"/>
      <c r="V50" s="84"/>
      <c r="W50" s="84"/>
      <c r="X50" s="84"/>
      <c r="Y50" s="84"/>
    </row>
    <row r="51" ht="36" spans="1:25">
      <c r="A51" s="82" t="s">
        <v>1254</v>
      </c>
      <c r="B51" s="175"/>
      <c r="C51" s="172" t="s">
        <v>804</v>
      </c>
      <c r="D51" s="172" t="s">
        <v>799</v>
      </c>
      <c r="E51" s="173"/>
      <c r="F51" s="174" t="s">
        <v>1255</v>
      </c>
      <c r="G51" s="175"/>
      <c r="H51" s="175"/>
      <c r="I51" s="91" t="s">
        <v>1256</v>
      </c>
      <c r="J51" s="62"/>
      <c r="K51" s="62"/>
      <c r="L51" s="84"/>
      <c r="M51" s="84"/>
      <c r="N51" s="84"/>
      <c r="O51" s="84"/>
      <c r="P51" s="84"/>
      <c r="Q51" s="84"/>
      <c r="R51" s="84"/>
      <c r="S51" s="84"/>
      <c r="T51" s="84"/>
      <c r="U51" s="84"/>
      <c r="V51" s="84"/>
      <c r="W51" s="84"/>
      <c r="X51" s="84"/>
      <c r="Y51" s="84"/>
    </row>
    <row r="52" ht="36" spans="1:25">
      <c r="A52" s="82" t="s">
        <v>1257</v>
      </c>
      <c r="B52" s="172"/>
      <c r="C52" s="172" t="s">
        <v>1258</v>
      </c>
      <c r="D52" s="172" t="s">
        <v>799</v>
      </c>
      <c r="E52" s="173"/>
      <c r="F52" s="174" t="s">
        <v>1255</v>
      </c>
      <c r="G52" s="175"/>
      <c r="H52" s="175"/>
      <c r="I52" s="91" t="s">
        <v>1259</v>
      </c>
      <c r="J52" s="62"/>
      <c r="K52" s="62"/>
      <c r="L52" s="84"/>
      <c r="M52" s="84"/>
      <c r="N52" s="84"/>
      <c r="O52" s="84"/>
      <c r="P52" s="84"/>
      <c r="Q52" s="84"/>
      <c r="R52" s="84"/>
      <c r="S52" s="84"/>
      <c r="T52" s="84"/>
      <c r="U52" s="84"/>
      <c r="V52" s="84"/>
      <c r="W52" s="84"/>
      <c r="X52" s="84"/>
      <c r="Y52" s="84"/>
    </row>
    <row r="53" spans="1:25">
      <c r="A53" s="82"/>
      <c r="B53" s="172"/>
      <c r="C53" s="178"/>
      <c r="D53" s="172"/>
      <c r="E53" s="173"/>
      <c r="F53" s="175"/>
      <c r="G53" s="175"/>
      <c r="H53" s="175"/>
      <c r="I53" s="89"/>
      <c r="J53" s="89"/>
      <c r="K53" s="62"/>
      <c r="L53" s="89"/>
      <c r="M53" s="89"/>
      <c r="N53" s="89"/>
      <c r="O53" s="89"/>
      <c r="P53" s="89"/>
      <c r="Q53" s="89"/>
      <c r="R53" s="89"/>
      <c r="S53" s="89"/>
      <c r="T53" s="89"/>
      <c r="U53" s="89"/>
      <c r="V53" s="89"/>
      <c r="W53" s="89"/>
      <c r="X53" s="89"/>
      <c r="Y53" s="89"/>
    </row>
    <row r="54" spans="1:25">
      <c r="A54" s="82"/>
      <c r="B54" s="172"/>
      <c r="C54" s="178"/>
      <c r="D54" s="172"/>
      <c r="E54" s="173"/>
      <c r="F54" s="175"/>
      <c r="G54" s="175"/>
      <c r="H54" s="175"/>
      <c r="I54" s="91" t="s">
        <v>1260</v>
      </c>
      <c r="J54" s="62"/>
      <c r="K54" s="62"/>
      <c r="L54" s="89"/>
      <c r="M54" s="89"/>
      <c r="N54" s="89"/>
      <c r="O54" s="89"/>
      <c r="P54" s="89"/>
      <c r="Q54" s="89"/>
      <c r="R54" s="89"/>
      <c r="S54" s="89"/>
      <c r="T54" s="89"/>
      <c r="U54" s="89"/>
      <c r="V54" s="89"/>
      <c r="W54" s="89"/>
      <c r="X54" s="89"/>
      <c r="Y54" s="89"/>
    </row>
    <row r="55" ht="24" spans="1:25">
      <c r="A55" s="82"/>
      <c r="B55" s="172"/>
      <c r="C55" s="172"/>
      <c r="D55" s="172"/>
      <c r="E55" s="173"/>
      <c r="F55" s="175"/>
      <c r="G55" s="175"/>
      <c r="H55" s="175"/>
      <c r="I55" s="91" t="s">
        <v>1261</v>
      </c>
      <c r="J55" s="62"/>
      <c r="K55" s="62"/>
      <c r="L55" s="89"/>
      <c r="M55" s="89"/>
      <c r="N55" s="89"/>
      <c r="O55" s="89"/>
      <c r="P55" s="89"/>
      <c r="Q55" s="89"/>
      <c r="R55" s="89"/>
      <c r="S55" s="89"/>
      <c r="T55" s="89"/>
      <c r="U55" s="89"/>
      <c r="V55" s="89"/>
      <c r="W55" s="89"/>
      <c r="X55" s="89"/>
      <c r="Y55" s="89"/>
    </row>
    <row r="56" spans="1:25">
      <c r="A56" s="82" t="s">
        <v>905</v>
      </c>
      <c r="B56" s="169"/>
      <c r="C56" s="172" t="s">
        <v>1262</v>
      </c>
      <c r="D56" s="176" t="s">
        <v>326</v>
      </c>
      <c r="E56" s="91">
        <v>1</v>
      </c>
      <c r="F56" s="175"/>
      <c r="G56" s="175"/>
      <c r="H56" s="175"/>
      <c r="I56" s="91" t="s">
        <v>1263</v>
      </c>
      <c r="J56" s="91" t="s">
        <v>1264</v>
      </c>
      <c r="K56" s="89"/>
      <c r="L56" s="89"/>
      <c r="M56" s="84"/>
      <c r="N56" s="84"/>
      <c r="O56" s="84"/>
      <c r="P56" s="89"/>
      <c r="Q56" s="89"/>
      <c r="R56" s="89"/>
      <c r="S56" s="89"/>
      <c r="T56" s="89"/>
      <c r="U56" s="89"/>
      <c r="V56" s="89"/>
      <c r="W56" s="89"/>
      <c r="X56" s="89"/>
      <c r="Y56" s="89"/>
    </row>
    <row r="57" spans="1:25">
      <c r="A57" s="82" t="s">
        <v>886</v>
      </c>
      <c r="B57" s="169"/>
      <c r="C57" s="172" t="s">
        <v>1265</v>
      </c>
      <c r="D57" s="172" t="s">
        <v>657</v>
      </c>
      <c r="E57" s="173">
        <v>1</v>
      </c>
      <c r="F57" s="175"/>
      <c r="G57" s="175"/>
      <c r="H57" s="175"/>
      <c r="I57" s="91" t="s">
        <v>1266</v>
      </c>
      <c r="J57" s="91" t="s">
        <v>1245</v>
      </c>
      <c r="K57" s="89"/>
      <c r="L57" s="62"/>
      <c r="M57" s="84"/>
      <c r="N57" s="84"/>
      <c r="O57" s="84"/>
      <c r="P57" s="84"/>
      <c r="Q57" s="84"/>
      <c r="R57" s="84"/>
      <c r="S57" s="84"/>
      <c r="T57" s="84"/>
      <c r="U57" s="84"/>
      <c r="V57" s="84"/>
      <c r="W57" s="84"/>
      <c r="X57" s="84"/>
      <c r="Y57" s="84"/>
    </row>
    <row r="58" ht="24" spans="1:25">
      <c r="A58" s="82" t="s">
        <v>1267</v>
      </c>
      <c r="B58" s="169"/>
      <c r="C58" s="172" t="s">
        <v>1268</v>
      </c>
      <c r="D58" s="172" t="s">
        <v>692</v>
      </c>
      <c r="E58" s="179">
        <v>2</v>
      </c>
      <c r="F58" s="175"/>
      <c r="G58" s="175"/>
      <c r="H58" s="175"/>
      <c r="I58" s="91" t="s">
        <v>1269</v>
      </c>
      <c r="J58" s="91" t="s">
        <v>1270</v>
      </c>
      <c r="K58" s="62"/>
      <c r="L58" s="84"/>
      <c r="M58" s="84"/>
      <c r="N58" s="84"/>
      <c r="O58" s="84"/>
      <c r="P58" s="84"/>
      <c r="Q58" s="84"/>
      <c r="R58" s="84"/>
      <c r="S58" s="84"/>
      <c r="T58" s="84"/>
      <c r="U58" s="84"/>
      <c r="V58" s="84"/>
      <c r="W58" s="84"/>
      <c r="X58" s="84"/>
      <c r="Y58" s="84"/>
    </row>
    <row r="59" spans="1:25">
      <c r="A59" s="82" t="s">
        <v>876</v>
      </c>
      <c r="B59" s="169"/>
      <c r="C59" s="172" t="s">
        <v>1271</v>
      </c>
      <c r="D59" s="176" t="s">
        <v>717</v>
      </c>
      <c r="E59" s="173">
        <v>1</v>
      </c>
      <c r="F59" s="174" t="s">
        <v>993</v>
      </c>
      <c r="G59" s="175"/>
      <c r="H59" s="175"/>
      <c r="I59" s="91" t="s">
        <v>1272</v>
      </c>
      <c r="J59" s="91" t="s">
        <v>1273</v>
      </c>
      <c r="K59" s="62"/>
      <c r="L59" s="84"/>
      <c r="M59" s="84"/>
      <c r="N59" s="84"/>
      <c r="O59" s="84"/>
      <c r="P59" s="84"/>
      <c r="Q59" s="84"/>
      <c r="R59" s="84"/>
      <c r="S59" s="84"/>
      <c r="T59" s="84"/>
      <c r="U59" s="84"/>
      <c r="V59" s="84"/>
      <c r="W59" s="84"/>
      <c r="X59" s="84"/>
      <c r="Y59" s="84"/>
    </row>
    <row r="60" ht="24" spans="1:25">
      <c r="A60" s="82" t="s">
        <v>887</v>
      </c>
      <c r="B60" s="169"/>
      <c r="C60" s="172" t="s">
        <v>1274</v>
      </c>
      <c r="D60" s="172" t="s">
        <v>731</v>
      </c>
      <c r="E60" s="179">
        <v>2</v>
      </c>
      <c r="F60" s="174" t="s">
        <v>1275</v>
      </c>
      <c r="G60" s="175"/>
      <c r="H60" s="175"/>
      <c r="I60" s="91" t="s">
        <v>1276</v>
      </c>
      <c r="J60" s="91" t="s">
        <v>1277</v>
      </c>
      <c r="K60" s="62"/>
      <c r="L60" s="84"/>
      <c r="M60" s="84"/>
      <c r="N60" s="84"/>
      <c r="O60" s="84"/>
      <c r="P60" s="84"/>
      <c r="Q60" s="84"/>
      <c r="R60" s="84"/>
      <c r="S60" s="84"/>
      <c r="T60" s="84"/>
      <c r="U60" s="84"/>
      <c r="V60" s="84"/>
      <c r="W60" s="84"/>
      <c r="X60" s="84"/>
      <c r="Y60" s="84"/>
    </row>
    <row r="61" ht="24" spans="1:25">
      <c r="A61" s="82" t="s">
        <v>1149</v>
      </c>
      <c r="B61" s="169"/>
      <c r="C61" s="172" t="s">
        <v>790</v>
      </c>
      <c r="D61" s="172" t="s">
        <v>786</v>
      </c>
      <c r="E61" s="179">
        <v>2</v>
      </c>
      <c r="F61" s="175"/>
      <c r="G61" s="175"/>
      <c r="H61" s="175"/>
      <c r="I61" s="91" t="s">
        <v>1278</v>
      </c>
      <c r="J61" s="91" t="s">
        <v>1245</v>
      </c>
      <c r="K61" s="91" t="s">
        <v>1061</v>
      </c>
      <c r="L61" s="84"/>
      <c r="M61" s="84"/>
      <c r="N61" s="84"/>
      <c r="O61" s="84"/>
      <c r="P61" s="84"/>
      <c r="Q61" s="84"/>
      <c r="R61" s="84"/>
      <c r="S61" s="84"/>
      <c r="T61" s="84"/>
      <c r="U61" s="84"/>
      <c r="V61" s="84"/>
      <c r="W61" s="84"/>
      <c r="X61" s="84"/>
      <c r="Y61" s="84"/>
    </row>
    <row r="62" spans="1:25">
      <c r="A62" s="82" t="s">
        <v>891</v>
      </c>
      <c r="B62" s="169"/>
      <c r="C62" s="172" t="s">
        <v>796</v>
      </c>
      <c r="D62" s="172" t="s">
        <v>786</v>
      </c>
      <c r="E62" s="179">
        <v>2</v>
      </c>
      <c r="F62" s="174" t="s">
        <v>965</v>
      </c>
      <c r="G62" s="175"/>
      <c r="H62" s="175"/>
      <c r="I62" s="91" t="s">
        <v>1279</v>
      </c>
      <c r="J62" s="91" t="s">
        <v>1280</v>
      </c>
      <c r="K62" s="62"/>
      <c r="L62" s="62"/>
      <c r="M62" s="84"/>
      <c r="N62" s="84"/>
      <c r="O62" s="84"/>
      <c r="P62" s="84"/>
      <c r="Q62" s="84"/>
      <c r="R62" s="84"/>
      <c r="S62" s="84"/>
      <c r="T62" s="84"/>
      <c r="U62" s="84"/>
      <c r="V62" s="84"/>
      <c r="W62" s="84"/>
      <c r="X62" s="84"/>
      <c r="Y62" s="84"/>
    </row>
    <row r="63" ht="48" spans="1:25">
      <c r="A63" s="82" t="s">
        <v>1145</v>
      </c>
      <c r="B63" s="169"/>
      <c r="C63" s="172" t="s">
        <v>798</v>
      </c>
      <c r="D63" s="172" t="s">
        <v>786</v>
      </c>
      <c r="E63" s="91">
        <v>3</v>
      </c>
      <c r="F63" s="174" t="s">
        <v>965</v>
      </c>
      <c r="G63" s="175"/>
      <c r="H63" s="175"/>
      <c r="I63" s="91" t="s">
        <v>1281</v>
      </c>
      <c r="J63" s="91" t="s">
        <v>1245</v>
      </c>
      <c r="K63" s="91" t="s">
        <v>1282</v>
      </c>
      <c r="L63" s="84"/>
      <c r="M63" s="84"/>
      <c r="N63" s="84"/>
      <c r="O63" s="84"/>
      <c r="P63" s="84"/>
      <c r="Q63" s="84"/>
      <c r="R63" s="84"/>
      <c r="S63" s="84"/>
      <c r="T63" s="84"/>
      <c r="U63" s="84"/>
      <c r="V63" s="84"/>
      <c r="W63" s="84"/>
      <c r="X63" s="84"/>
      <c r="Y63" s="84"/>
    </row>
    <row r="64" spans="1:25">
      <c r="A64" s="60"/>
      <c r="B64" s="167"/>
      <c r="C64" s="167"/>
      <c r="D64" s="167"/>
      <c r="E64" s="110"/>
      <c r="F64" s="171"/>
      <c r="G64" s="171"/>
      <c r="H64" s="171"/>
      <c r="I64" s="45"/>
      <c r="J64" s="45"/>
      <c r="K64" s="45"/>
      <c r="L64" s="47"/>
      <c r="M64" s="47"/>
      <c r="N64" s="47"/>
      <c r="O64" s="47"/>
      <c r="P64" s="47"/>
      <c r="Q64" s="47"/>
      <c r="R64" s="47"/>
      <c r="S64" s="47"/>
      <c r="T64" s="47"/>
      <c r="U64" s="47"/>
      <c r="V64" s="47"/>
      <c r="W64" s="47"/>
      <c r="X64" s="47"/>
      <c r="Y64" s="47"/>
    </row>
    <row r="65" spans="1:25">
      <c r="A65" s="60"/>
      <c r="B65" s="167"/>
      <c r="C65" s="167"/>
      <c r="D65" s="167"/>
      <c r="E65" s="110"/>
      <c r="F65" s="171"/>
      <c r="G65" s="171"/>
      <c r="H65" s="171"/>
      <c r="I65" s="45"/>
      <c r="J65" s="45"/>
      <c r="K65" s="45"/>
      <c r="L65" s="47"/>
      <c r="M65" s="47"/>
      <c r="N65" s="47"/>
      <c r="O65" s="47"/>
      <c r="P65" s="47"/>
      <c r="Q65" s="47"/>
      <c r="R65" s="47"/>
      <c r="S65" s="47"/>
      <c r="T65" s="47"/>
      <c r="U65" s="47"/>
      <c r="V65" s="47"/>
      <c r="W65" s="47"/>
      <c r="X65" s="47"/>
      <c r="Y65" s="47"/>
    </row>
    <row r="66" spans="1:25">
      <c r="A66" s="60"/>
      <c r="B66" s="167"/>
      <c r="C66" s="167"/>
      <c r="D66" s="167"/>
      <c r="E66" s="110"/>
      <c r="F66" s="171"/>
      <c r="G66" s="171"/>
      <c r="H66" s="171"/>
      <c r="I66" s="45"/>
      <c r="J66" s="45"/>
      <c r="K66" s="45"/>
      <c r="L66" s="47"/>
      <c r="M66" s="47"/>
      <c r="N66" s="47"/>
      <c r="O66" s="47"/>
      <c r="P66" s="47"/>
      <c r="Q66" s="47"/>
      <c r="R66" s="47"/>
      <c r="S66" s="47"/>
      <c r="T66" s="47"/>
      <c r="U66" s="47"/>
      <c r="V66" s="47"/>
      <c r="W66" s="47"/>
      <c r="X66" s="47"/>
      <c r="Y66" s="47"/>
    </row>
    <row r="67" spans="1:25">
      <c r="A67" s="60"/>
      <c r="B67" s="167"/>
      <c r="C67" s="167"/>
      <c r="D67" s="167"/>
      <c r="E67" s="110"/>
      <c r="F67" s="171"/>
      <c r="G67" s="171"/>
      <c r="H67" s="171"/>
      <c r="I67" s="45"/>
      <c r="J67" s="45"/>
      <c r="K67" s="45"/>
      <c r="L67" s="47"/>
      <c r="M67" s="47"/>
      <c r="N67" s="47"/>
      <c r="O67" s="47"/>
      <c r="P67" s="47"/>
      <c r="Q67" s="47"/>
      <c r="R67" s="47"/>
      <c r="S67" s="47"/>
      <c r="T67" s="47"/>
      <c r="U67" s="47"/>
      <c r="V67" s="47"/>
      <c r="W67" s="47"/>
      <c r="X67" s="47"/>
      <c r="Y67" s="47"/>
    </row>
    <row r="68" spans="1:25">
      <c r="A68" s="60"/>
      <c r="B68" s="167"/>
      <c r="C68" s="167"/>
      <c r="D68" s="167"/>
      <c r="E68" s="110"/>
      <c r="F68" s="171"/>
      <c r="G68" s="171"/>
      <c r="H68" s="171"/>
      <c r="I68" s="45"/>
      <c r="J68" s="45"/>
      <c r="K68" s="45"/>
      <c r="L68" s="47"/>
      <c r="M68" s="47"/>
      <c r="N68" s="47"/>
      <c r="O68" s="47"/>
      <c r="P68" s="47"/>
      <c r="Q68" s="47"/>
      <c r="R68" s="47"/>
      <c r="S68" s="47"/>
      <c r="T68" s="47"/>
      <c r="U68" s="47"/>
      <c r="V68" s="47"/>
      <c r="W68" s="47"/>
      <c r="X68" s="47"/>
      <c r="Y68" s="47"/>
    </row>
    <row r="69" spans="1:25">
      <c r="A69" s="60"/>
      <c r="B69" s="167"/>
      <c r="C69" s="167"/>
      <c r="D69" s="167"/>
      <c r="E69" s="110"/>
      <c r="F69" s="171"/>
      <c r="G69" s="171"/>
      <c r="H69" s="171"/>
      <c r="I69" s="45"/>
      <c r="J69" s="45"/>
      <c r="K69" s="45"/>
      <c r="L69" s="47"/>
      <c r="M69" s="47"/>
      <c r="N69" s="47"/>
      <c r="O69" s="47"/>
      <c r="P69" s="47"/>
      <c r="Q69" s="47"/>
      <c r="R69" s="47"/>
      <c r="S69" s="47"/>
      <c r="T69" s="47"/>
      <c r="U69" s="47"/>
      <c r="V69" s="47"/>
      <c r="W69" s="47"/>
      <c r="X69" s="47"/>
      <c r="Y69" s="47"/>
    </row>
    <row r="70" spans="1:25">
      <c r="A70" s="60"/>
      <c r="B70" s="167"/>
      <c r="C70" s="167"/>
      <c r="D70" s="167"/>
      <c r="E70" s="110"/>
      <c r="F70" s="171"/>
      <c r="G70" s="171"/>
      <c r="H70" s="171"/>
      <c r="I70" s="45"/>
      <c r="J70" s="45"/>
      <c r="K70" s="45"/>
      <c r="L70" s="47"/>
      <c r="M70" s="47"/>
      <c r="N70" s="47"/>
      <c r="O70" s="47"/>
      <c r="P70" s="47"/>
      <c r="Q70" s="47"/>
      <c r="R70" s="47"/>
      <c r="S70" s="47"/>
      <c r="T70" s="47"/>
      <c r="U70" s="47"/>
      <c r="V70" s="47"/>
      <c r="W70" s="47"/>
      <c r="X70" s="47"/>
      <c r="Y70" s="47"/>
    </row>
    <row r="71" spans="1:25">
      <c r="A71" s="60"/>
      <c r="B71" s="167"/>
      <c r="C71" s="167"/>
      <c r="D71" s="167"/>
      <c r="E71" s="110"/>
      <c r="F71" s="171"/>
      <c r="G71" s="171"/>
      <c r="H71" s="171"/>
      <c r="I71" s="45"/>
      <c r="J71" s="45"/>
      <c r="K71" s="45"/>
      <c r="L71" s="47"/>
      <c r="M71" s="47"/>
      <c r="N71" s="47"/>
      <c r="O71" s="47"/>
      <c r="P71" s="47"/>
      <c r="Q71" s="47"/>
      <c r="R71" s="47"/>
      <c r="S71" s="47"/>
      <c r="T71" s="47"/>
      <c r="U71" s="47"/>
      <c r="V71" s="47"/>
      <c r="W71" s="47"/>
      <c r="X71" s="47"/>
      <c r="Y71" s="47"/>
    </row>
    <row r="72" spans="1:25">
      <c r="A72" s="60"/>
      <c r="B72" s="167"/>
      <c r="C72" s="167"/>
      <c r="D72" s="167"/>
      <c r="E72" s="110"/>
      <c r="F72" s="171"/>
      <c r="G72" s="171"/>
      <c r="H72" s="171"/>
      <c r="I72" s="45"/>
      <c r="J72" s="45"/>
      <c r="K72" s="45"/>
      <c r="L72" s="47"/>
      <c r="M72" s="47"/>
      <c r="N72" s="47"/>
      <c r="O72" s="47"/>
      <c r="P72" s="47"/>
      <c r="Q72" s="47"/>
      <c r="R72" s="47"/>
      <c r="S72" s="47"/>
      <c r="T72" s="47"/>
      <c r="U72" s="47"/>
      <c r="V72" s="47"/>
      <c r="W72" s="47"/>
      <c r="X72" s="47"/>
      <c r="Y72" s="47"/>
    </row>
    <row r="73" spans="1:25">
      <c r="A73" s="60"/>
      <c r="B73" s="167"/>
      <c r="C73" s="167"/>
      <c r="D73" s="167"/>
      <c r="E73" s="110"/>
      <c r="F73" s="171"/>
      <c r="G73" s="171"/>
      <c r="H73" s="171"/>
      <c r="I73" s="45"/>
      <c r="J73" s="45"/>
      <c r="K73" s="45"/>
      <c r="L73" s="47"/>
      <c r="M73" s="47"/>
      <c r="N73" s="47"/>
      <c r="O73" s="47"/>
      <c r="P73" s="47"/>
      <c r="Q73" s="47"/>
      <c r="R73" s="47"/>
      <c r="S73" s="47"/>
      <c r="T73" s="47"/>
      <c r="U73" s="47"/>
      <c r="V73" s="47"/>
      <c r="W73" s="47"/>
      <c r="X73" s="47"/>
      <c r="Y73" s="47"/>
    </row>
    <row r="74" spans="1:25">
      <c r="A74" s="60"/>
      <c r="B74" s="167"/>
      <c r="C74" s="167"/>
      <c r="D74" s="167"/>
      <c r="E74" s="110"/>
      <c r="F74" s="171"/>
      <c r="G74" s="171"/>
      <c r="H74" s="171"/>
      <c r="I74" s="45"/>
      <c r="J74" s="45"/>
      <c r="K74" s="45"/>
      <c r="L74" s="47"/>
      <c r="M74" s="47"/>
      <c r="N74" s="47"/>
      <c r="O74" s="47"/>
      <c r="P74" s="47"/>
      <c r="Q74" s="47"/>
      <c r="R74" s="47"/>
      <c r="S74" s="47"/>
      <c r="T74" s="47"/>
      <c r="U74" s="47"/>
      <c r="V74" s="47"/>
      <c r="W74" s="47"/>
      <c r="X74" s="47"/>
      <c r="Y74" s="47"/>
    </row>
    <row r="75" spans="1:25">
      <c r="A75" s="60"/>
      <c r="B75" s="167"/>
      <c r="C75" s="167"/>
      <c r="D75" s="167"/>
      <c r="E75" s="110"/>
      <c r="F75" s="171"/>
      <c r="G75" s="171"/>
      <c r="H75" s="171"/>
      <c r="I75" s="45"/>
      <c r="J75" s="45"/>
      <c r="K75" s="45"/>
      <c r="L75" s="47"/>
      <c r="M75" s="47"/>
      <c r="N75" s="47"/>
      <c r="O75" s="47"/>
      <c r="P75" s="47"/>
      <c r="Q75" s="47"/>
      <c r="R75" s="47"/>
      <c r="S75" s="47"/>
      <c r="T75" s="47"/>
      <c r="U75" s="47"/>
      <c r="V75" s="47"/>
      <c r="W75" s="47"/>
      <c r="X75" s="47"/>
      <c r="Y75" s="47"/>
    </row>
    <row r="76" spans="1:25">
      <c r="A76" s="60"/>
      <c r="B76" s="167"/>
      <c r="C76" s="167"/>
      <c r="D76" s="167"/>
      <c r="E76" s="110"/>
      <c r="F76" s="171"/>
      <c r="G76" s="171"/>
      <c r="H76" s="171"/>
      <c r="I76" s="45"/>
      <c r="J76" s="45"/>
      <c r="K76" s="45"/>
      <c r="L76" s="47"/>
      <c r="M76" s="47"/>
      <c r="N76" s="47"/>
      <c r="O76" s="47"/>
      <c r="P76" s="47"/>
      <c r="Q76" s="47"/>
      <c r="R76" s="47"/>
      <c r="S76" s="47"/>
      <c r="T76" s="47"/>
      <c r="U76" s="47"/>
      <c r="V76" s="47"/>
      <c r="W76" s="47"/>
      <c r="X76" s="47"/>
      <c r="Y76" s="47"/>
    </row>
    <row r="77" spans="1:25">
      <c r="A77" s="60"/>
      <c r="B77" s="167"/>
      <c r="C77" s="167"/>
      <c r="D77" s="167"/>
      <c r="E77" s="110"/>
      <c r="F77" s="171"/>
      <c r="G77" s="171"/>
      <c r="H77" s="171"/>
      <c r="I77" s="45"/>
      <c r="J77" s="45"/>
      <c r="K77" s="45"/>
      <c r="L77" s="47"/>
      <c r="M77" s="47"/>
      <c r="N77" s="47"/>
      <c r="O77" s="47"/>
      <c r="P77" s="47"/>
      <c r="Q77" s="47"/>
      <c r="R77" s="47"/>
      <c r="S77" s="47"/>
      <c r="T77" s="47"/>
      <c r="U77" s="47"/>
      <c r="V77" s="47"/>
      <c r="W77" s="47"/>
      <c r="X77" s="47"/>
      <c r="Y77" s="47"/>
    </row>
    <row r="78" spans="1:25">
      <c r="A78" s="60"/>
      <c r="B78" s="167"/>
      <c r="C78" s="167"/>
      <c r="D78" s="167"/>
      <c r="E78" s="110"/>
      <c r="F78" s="171"/>
      <c r="G78" s="171"/>
      <c r="H78" s="171"/>
      <c r="I78" s="45"/>
      <c r="J78" s="45"/>
      <c r="K78" s="45"/>
      <c r="L78" s="47"/>
      <c r="M78" s="47"/>
      <c r="N78" s="47"/>
      <c r="O78" s="47"/>
      <c r="P78" s="47"/>
      <c r="Q78" s="47"/>
      <c r="R78" s="47"/>
      <c r="S78" s="47"/>
      <c r="T78" s="47"/>
      <c r="U78" s="47"/>
      <c r="V78" s="47"/>
      <c r="W78" s="47"/>
      <c r="X78" s="47"/>
      <c r="Y78" s="47"/>
    </row>
    <row r="79" spans="1:25">
      <c r="A79" s="60"/>
      <c r="B79" s="167"/>
      <c r="C79" s="167"/>
      <c r="D79" s="167"/>
      <c r="E79" s="110"/>
      <c r="F79" s="171"/>
      <c r="G79" s="171"/>
      <c r="H79" s="171"/>
      <c r="I79" s="45"/>
      <c r="J79" s="45"/>
      <c r="K79" s="45"/>
      <c r="L79" s="47"/>
      <c r="M79" s="47"/>
      <c r="N79" s="47"/>
      <c r="O79" s="47"/>
      <c r="P79" s="47"/>
      <c r="Q79" s="47"/>
      <c r="R79" s="47"/>
      <c r="S79" s="47"/>
      <c r="T79" s="47"/>
      <c r="U79" s="47"/>
      <c r="V79" s="47"/>
      <c r="W79" s="47"/>
      <c r="X79" s="47"/>
      <c r="Y79" s="47"/>
    </row>
    <row r="80" spans="1:25">
      <c r="A80" s="60"/>
      <c r="B80" s="167"/>
      <c r="C80" s="167"/>
      <c r="D80" s="167"/>
      <c r="E80" s="110"/>
      <c r="F80" s="171"/>
      <c r="G80" s="171"/>
      <c r="H80" s="171"/>
      <c r="I80" s="45"/>
      <c r="J80" s="45"/>
      <c r="K80" s="45"/>
      <c r="L80" s="47"/>
      <c r="M80" s="47"/>
      <c r="N80" s="47"/>
      <c r="O80" s="47"/>
      <c r="P80" s="47"/>
      <c r="Q80" s="47"/>
      <c r="R80" s="47"/>
      <c r="S80" s="47"/>
      <c r="T80" s="47"/>
      <c r="U80" s="47"/>
      <c r="V80" s="47"/>
      <c r="W80" s="47"/>
      <c r="X80" s="47"/>
      <c r="Y80" s="47"/>
    </row>
    <row r="81" spans="1:25">
      <c r="A81" s="60"/>
      <c r="B81" s="167"/>
      <c r="C81" s="167"/>
      <c r="D81" s="167"/>
      <c r="E81" s="110"/>
      <c r="F81" s="171"/>
      <c r="G81" s="171"/>
      <c r="H81" s="171"/>
      <c r="I81" s="45"/>
      <c r="J81" s="45"/>
      <c r="K81" s="45"/>
      <c r="L81" s="47"/>
      <c r="M81" s="47"/>
      <c r="N81" s="47"/>
      <c r="O81" s="47"/>
      <c r="P81" s="47"/>
      <c r="Q81" s="47"/>
      <c r="R81" s="47"/>
      <c r="S81" s="47"/>
      <c r="T81" s="47"/>
      <c r="U81" s="47"/>
      <c r="V81" s="47"/>
      <c r="W81" s="47"/>
      <c r="X81" s="47"/>
      <c r="Y81" s="47"/>
    </row>
    <row r="82" spans="1:25">
      <c r="A82" s="60"/>
      <c r="B82" s="167"/>
      <c r="C82" s="167"/>
      <c r="D82" s="167"/>
      <c r="E82" s="110"/>
      <c r="F82" s="171"/>
      <c r="G82" s="171"/>
      <c r="H82" s="171"/>
      <c r="I82" s="45"/>
      <c r="J82" s="45"/>
      <c r="K82" s="45"/>
      <c r="L82" s="47"/>
      <c r="M82" s="47"/>
      <c r="N82" s="47"/>
      <c r="O82" s="47"/>
      <c r="P82" s="47"/>
      <c r="Q82" s="47"/>
      <c r="R82" s="47"/>
      <c r="S82" s="47"/>
      <c r="T82" s="47"/>
      <c r="U82" s="47"/>
      <c r="V82" s="47"/>
      <c r="W82" s="47"/>
      <c r="X82" s="47"/>
      <c r="Y82" s="47"/>
    </row>
    <row r="83" spans="1:25">
      <c r="A83" s="60"/>
      <c r="B83" s="167"/>
      <c r="C83" s="167"/>
      <c r="D83" s="167"/>
      <c r="E83" s="110"/>
      <c r="F83" s="171"/>
      <c r="G83" s="171"/>
      <c r="H83" s="171"/>
      <c r="I83" s="45"/>
      <c r="J83" s="45"/>
      <c r="K83" s="45"/>
      <c r="L83" s="47"/>
      <c r="M83" s="47"/>
      <c r="N83" s="47"/>
      <c r="O83" s="47"/>
      <c r="P83" s="47"/>
      <c r="Q83" s="47"/>
      <c r="R83" s="47"/>
      <c r="S83" s="47"/>
      <c r="T83" s="47"/>
      <c r="U83" s="47"/>
      <c r="V83" s="47"/>
      <c r="W83" s="47"/>
      <c r="X83" s="47"/>
      <c r="Y83" s="47"/>
    </row>
    <row r="84" spans="1:25">
      <c r="A84" s="60"/>
      <c r="B84" s="167"/>
      <c r="C84" s="167"/>
      <c r="D84" s="167"/>
      <c r="E84" s="110"/>
      <c r="F84" s="171"/>
      <c r="G84" s="171"/>
      <c r="H84" s="171"/>
      <c r="I84" s="45"/>
      <c r="J84" s="45"/>
      <c r="K84" s="45"/>
      <c r="L84" s="47"/>
      <c r="M84" s="47"/>
      <c r="N84" s="47"/>
      <c r="O84" s="47"/>
      <c r="P84" s="47"/>
      <c r="Q84" s="47"/>
      <c r="R84" s="47"/>
      <c r="S84" s="47"/>
      <c r="T84" s="47"/>
      <c r="U84" s="47"/>
      <c r="V84" s="47"/>
      <c r="W84" s="47"/>
      <c r="X84" s="47"/>
      <c r="Y84" s="47"/>
    </row>
    <row r="85" spans="1:25">
      <c r="A85" s="60"/>
      <c r="B85" s="167"/>
      <c r="C85" s="167"/>
      <c r="D85" s="167"/>
      <c r="E85" s="110"/>
      <c r="F85" s="171"/>
      <c r="G85" s="171"/>
      <c r="H85" s="171"/>
      <c r="I85" s="45"/>
      <c r="J85" s="45"/>
      <c r="K85" s="45"/>
      <c r="L85" s="47"/>
      <c r="M85" s="47"/>
      <c r="N85" s="47"/>
      <c r="O85" s="47"/>
      <c r="P85" s="47"/>
      <c r="Q85" s="47"/>
      <c r="R85" s="47"/>
      <c r="S85" s="47"/>
      <c r="T85" s="47"/>
      <c r="U85" s="47"/>
      <c r="V85" s="47"/>
      <c r="W85" s="47"/>
      <c r="X85" s="47"/>
      <c r="Y85" s="47"/>
    </row>
    <row r="86" spans="1:25">
      <c r="A86" s="60"/>
      <c r="B86" s="167"/>
      <c r="C86" s="167"/>
      <c r="D86" s="167"/>
      <c r="E86" s="110"/>
      <c r="F86" s="171"/>
      <c r="G86" s="171"/>
      <c r="H86" s="171"/>
      <c r="I86" s="45"/>
      <c r="J86" s="45"/>
      <c r="K86" s="45"/>
      <c r="L86" s="47"/>
      <c r="M86" s="47"/>
      <c r="N86" s="47"/>
      <c r="O86" s="47"/>
      <c r="P86" s="47"/>
      <c r="Q86" s="47"/>
      <c r="R86" s="47"/>
      <c r="S86" s="47"/>
      <c r="T86" s="47"/>
      <c r="U86" s="47"/>
      <c r="V86" s="47"/>
      <c r="W86" s="47"/>
      <c r="X86" s="47"/>
      <c r="Y86" s="47"/>
    </row>
    <row r="87" spans="1:25">
      <c r="A87" s="60"/>
      <c r="B87" s="167"/>
      <c r="C87" s="167"/>
      <c r="D87" s="167"/>
      <c r="E87" s="110"/>
      <c r="F87" s="171"/>
      <c r="G87" s="171"/>
      <c r="H87" s="171"/>
      <c r="I87" s="45"/>
      <c r="J87" s="45"/>
      <c r="K87" s="45"/>
      <c r="L87" s="47"/>
      <c r="M87" s="47"/>
      <c r="N87" s="47"/>
      <c r="O87" s="47"/>
      <c r="P87" s="47"/>
      <c r="Q87" s="47"/>
      <c r="R87" s="47"/>
      <c r="S87" s="47"/>
      <c r="T87" s="47"/>
      <c r="U87" s="47"/>
      <c r="V87" s="47"/>
      <c r="W87" s="47"/>
      <c r="X87" s="47"/>
      <c r="Y87" s="47"/>
    </row>
    <row r="88" spans="1:25">
      <c r="A88" s="60"/>
      <c r="B88" s="167"/>
      <c r="C88" s="167"/>
      <c r="D88" s="167"/>
      <c r="E88" s="110"/>
      <c r="F88" s="171"/>
      <c r="G88" s="171"/>
      <c r="H88" s="171"/>
      <c r="I88" s="45"/>
      <c r="J88" s="45"/>
      <c r="K88" s="45"/>
      <c r="L88" s="47"/>
      <c r="M88" s="47"/>
      <c r="N88" s="47"/>
      <c r="O88" s="47"/>
      <c r="P88" s="47"/>
      <c r="Q88" s="47"/>
      <c r="R88" s="47"/>
      <c r="S88" s="47"/>
      <c r="T88" s="47"/>
      <c r="U88" s="47"/>
      <c r="V88" s="47"/>
      <c r="W88" s="47"/>
      <c r="X88" s="47"/>
      <c r="Y88" s="47"/>
    </row>
    <row r="89" spans="1:25">
      <c r="A89" s="60"/>
      <c r="B89" s="167"/>
      <c r="C89" s="167"/>
      <c r="D89" s="167"/>
      <c r="E89" s="110"/>
      <c r="F89" s="171"/>
      <c r="G89" s="171"/>
      <c r="H89" s="171"/>
      <c r="I89" s="45"/>
      <c r="J89" s="45"/>
      <c r="K89" s="45"/>
      <c r="L89" s="47"/>
      <c r="M89" s="47"/>
      <c r="N89" s="47"/>
      <c r="O89" s="47"/>
      <c r="P89" s="47"/>
      <c r="Q89" s="47"/>
      <c r="R89" s="47"/>
      <c r="S89" s="47"/>
      <c r="T89" s="47"/>
      <c r="U89" s="47"/>
      <c r="V89" s="47"/>
      <c r="W89" s="47"/>
      <c r="X89" s="47"/>
      <c r="Y89" s="47"/>
    </row>
    <row r="90" spans="1:25">
      <c r="A90" s="60"/>
      <c r="B90" s="167"/>
      <c r="C90" s="167"/>
      <c r="D90" s="167"/>
      <c r="E90" s="110"/>
      <c r="F90" s="171"/>
      <c r="G90" s="171"/>
      <c r="H90" s="171"/>
      <c r="I90" s="45"/>
      <c r="J90" s="45"/>
      <c r="K90" s="45"/>
      <c r="L90" s="47"/>
      <c r="M90" s="47"/>
      <c r="N90" s="47"/>
      <c r="O90" s="47"/>
      <c r="P90" s="47"/>
      <c r="Q90" s="47"/>
      <c r="R90" s="47"/>
      <c r="S90" s="47"/>
      <c r="T90" s="47"/>
      <c r="U90" s="47"/>
      <c r="V90" s="47"/>
      <c r="W90" s="47"/>
      <c r="X90" s="47"/>
      <c r="Y90" s="47"/>
    </row>
    <row r="91" spans="1:25">
      <c r="A91" s="60"/>
      <c r="B91" s="167"/>
      <c r="C91" s="167"/>
      <c r="D91" s="167"/>
      <c r="E91" s="110"/>
      <c r="F91" s="171"/>
      <c r="G91" s="171"/>
      <c r="H91" s="171"/>
      <c r="I91" s="45"/>
      <c r="J91" s="45"/>
      <c r="K91" s="45"/>
      <c r="L91" s="47"/>
      <c r="M91" s="47"/>
      <c r="N91" s="47"/>
      <c r="O91" s="47"/>
      <c r="P91" s="47"/>
      <c r="Q91" s="47"/>
      <c r="R91" s="47"/>
      <c r="S91" s="47"/>
      <c r="T91" s="47"/>
      <c r="U91" s="47"/>
      <c r="V91" s="47"/>
      <c r="W91" s="47"/>
      <c r="X91" s="47"/>
      <c r="Y91" s="47"/>
    </row>
    <row r="92" spans="1:25">
      <c r="A92" s="60"/>
      <c r="B92" s="167"/>
      <c r="C92" s="167"/>
      <c r="D92" s="167"/>
      <c r="E92" s="110"/>
      <c r="F92" s="171"/>
      <c r="G92" s="171"/>
      <c r="H92" s="171"/>
      <c r="I92" s="45"/>
      <c r="J92" s="45"/>
      <c r="K92" s="45"/>
      <c r="L92" s="47"/>
      <c r="M92" s="47"/>
      <c r="N92" s="47"/>
      <c r="O92" s="47"/>
      <c r="P92" s="47"/>
      <c r="Q92" s="47"/>
      <c r="R92" s="47"/>
      <c r="S92" s="47"/>
      <c r="T92" s="47"/>
      <c r="U92" s="47"/>
      <c r="V92" s="47"/>
      <c r="W92" s="47"/>
      <c r="X92" s="47"/>
      <c r="Y92" s="47"/>
    </row>
    <row r="93" spans="1:25">
      <c r="A93" s="60"/>
      <c r="B93" s="167"/>
      <c r="C93" s="167"/>
      <c r="D93" s="167"/>
      <c r="E93" s="110"/>
      <c r="F93" s="171"/>
      <c r="G93" s="171"/>
      <c r="H93" s="171"/>
      <c r="I93" s="45"/>
      <c r="J93" s="45"/>
      <c r="K93" s="45"/>
      <c r="L93" s="47"/>
      <c r="M93" s="47"/>
      <c r="N93" s="47"/>
      <c r="O93" s="47"/>
      <c r="P93" s="47"/>
      <c r="Q93" s="47"/>
      <c r="R93" s="47"/>
      <c r="S93" s="47"/>
      <c r="T93" s="47"/>
      <c r="U93" s="47"/>
      <c r="V93" s="47"/>
      <c r="W93" s="47"/>
      <c r="X93" s="47"/>
      <c r="Y93" s="47"/>
    </row>
    <row r="94" spans="1:25">
      <c r="A94" s="60"/>
      <c r="B94" s="167"/>
      <c r="C94" s="167"/>
      <c r="D94" s="167"/>
      <c r="E94" s="110"/>
      <c r="F94" s="171"/>
      <c r="G94" s="171"/>
      <c r="H94" s="171"/>
      <c r="I94" s="45"/>
      <c r="J94" s="45"/>
      <c r="K94" s="45"/>
      <c r="L94" s="47"/>
      <c r="M94" s="47"/>
      <c r="N94" s="47"/>
      <c r="O94" s="47"/>
      <c r="P94" s="47"/>
      <c r="Q94" s="47"/>
      <c r="R94" s="47"/>
      <c r="S94" s="47"/>
      <c r="T94" s="47"/>
      <c r="U94" s="47"/>
      <c r="V94" s="47"/>
      <c r="W94" s="47"/>
      <c r="X94" s="47"/>
      <c r="Y94" s="47"/>
    </row>
    <row r="95" spans="1:25">
      <c r="A95" s="60"/>
      <c r="B95" s="167"/>
      <c r="C95" s="167"/>
      <c r="D95" s="167"/>
      <c r="E95" s="110"/>
      <c r="F95" s="171"/>
      <c r="G95" s="171"/>
      <c r="H95" s="171"/>
      <c r="I95" s="45"/>
      <c r="J95" s="45"/>
      <c r="K95" s="45"/>
      <c r="L95" s="47"/>
      <c r="M95" s="47"/>
      <c r="N95" s="47"/>
      <c r="O95" s="47"/>
      <c r="P95" s="47"/>
      <c r="Q95" s="47"/>
      <c r="R95" s="47"/>
      <c r="S95" s="47"/>
      <c r="T95" s="47"/>
      <c r="U95" s="47"/>
      <c r="V95" s="47"/>
      <c r="W95" s="47"/>
      <c r="X95" s="47"/>
      <c r="Y95" s="47"/>
    </row>
    <row r="96" spans="1:25">
      <c r="A96" s="60"/>
      <c r="B96" s="167"/>
      <c r="C96" s="167"/>
      <c r="D96" s="167"/>
      <c r="E96" s="110"/>
      <c r="F96" s="171"/>
      <c r="G96" s="171"/>
      <c r="H96" s="171"/>
      <c r="I96" s="45"/>
      <c r="J96" s="45"/>
      <c r="K96" s="45"/>
      <c r="L96" s="47"/>
      <c r="M96" s="47"/>
      <c r="N96" s="47"/>
      <c r="O96" s="47"/>
      <c r="P96" s="47"/>
      <c r="Q96" s="47"/>
      <c r="R96" s="47"/>
      <c r="S96" s="47"/>
      <c r="T96" s="47"/>
      <c r="U96" s="47"/>
      <c r="V96" s="47"/>
      <c r="W96" s="47"/>
      <c r="X96" s="47"/>
      <c r="Y96" s="47"/>
    </row>
    <row r="97" spans="1:25">
      <c r="A97" s="60"/>
      <c r="B97" s="167"/>
      <c r="C97" s="167"/>
      <c r="D97" s="167"/>
      <c r="E97" s="110"/>
      <c r="F97" s="171"/>
      <c r="G97" s="171"/>
      <c r="H97" s="171"/>
      <c r="I97" s="45"/>
      <c r="J97" s="45"/>
      <c r="K97" s="45"/>
      <c r="L97" s="47"/>
      <c r="M97" s="47"/>
      <c r="N97" s="47"/>
      <c r="O97" s="47"/>
      <c r="P97" s="47"/>
      <c r="Q97" s="47"/>
      <c r="R97" s="47"/>
      <c r="S97" s="47"/>
      <c r="T97" s="47"/>
      <c r="U97" s="47"/>
      <c r="V97" s="47"/>
      <c r="W97" s="47"/>
      <c r="X97" s="47"/>
      <c r="Y97" s="47"/>
    </row>
    <row r="98" spans="1:25">
      <c r="A98" s="60"/>
      <c r="B98" s="167"/>
      <c r="C98" s="167"/>
      <c r="D98" s="167"/>
      <c r="E98" s="110"/>
      <c r="F98" s="171"/>
      <c r="G98" s="171"/>
      <c r="H98" s="171"/>
      <c r="I98" s="45"/>
      <c r="J98" s="45"/>
      <c r="K98" s="45"/>
      <c r="L98" s="47"/>
      <c r="M98" s="47"/>
      <c r="N98" s="47"/>
      <c r="O98" s="47"/>
      <c r="P98" s="47"/>
      <c r="Q98" s="47"/>
      <c r="R98" s="47"/>
      <c r="S98" s="47"/>
      <c r="T98" s="47"/>
      <c r="U98" s="47"/>
      <c r="V98" s="47"/>
      <c r="W98" s="47"/>
      <c r="X98" s="47"/>
      <c r="Y98" s="47"/>
    </row>
    <row r="99" spans="1:25">
      <c r="A99" s="60"/>
      <c r="B99" s="167"/>
      <c r="C99" s="167"/>
      <c r="D99" s="167"/>
      <c r="E99" s="110"/>
      <c r="F99" s="171"/>
      <c r="G99" s="171"/>
      <c r="H99" s="171"/>
      <c r="I99" s="45"/>
      <c r="J99" s="45"/>
      <c r="K99" s="45"/>
      <c r="L99" s="47"/>
      <c r="M99" s="47"/>
      <c r="N99" s="47"/>
      <c r="O99" s="47"/>
      <c r="P99" s="47"/>
      <c r="Q99" s="47"/>
      <c r="R99" s="47"/>
      <c r="S99" s="47"/>
      <c r="T99" s="47"/>
      <c r="U99" s="47"/>
      <c r="V99" s="47"/>
      <c r="W99" s="47"/>
      <c r="X99" s="47"/>
      <c r="Y99" s="47"/>
    </row>
    <row r="100" spans="1:25">
      <c r="A100" s="60"/>
      <c r="B100" s="167"/>
      <c r="C100" s="167"/>
      <c r="D100" s="167"/>
      <c r="E100" s="110"/>
      <c r="F100" s="171"/>
      <c r="G100" s="171"/>
      <c r="H100" s="171"/>
      <c r="I100" s="45"/>
      <c r="J100" s="45"/>
      <c r="K100" s="45"/>
      <c r="L100" s="47"/>
      <c r="M100" s="47"/>
      <c r="N100" s="47"/>
      <c r="O100" s="47"/>
      <c r="P100" s="47"/>
      <c r="Q100" s="47"/>
      <c r="R100" s="47"/>
      <c r="S100" s="47"/>
      <c r="T100" s="47"/>
      <c r="U100" s="47"/>
      <c r="V100" s="47"/>
      <c r="W100" s="47"/>
      <c r="X100" s="47"/>
      <c r="Y100" s="47"/>
    </row>
    <row r="101" spans="1:25">
      <c r="A101" s="60"/>
      <c r="B101" s="167"/>
      <c r="C101" s="167"/>
      <c r="D101" s="167"/>
      <c r="E101" s="110"/>
      <c r="F101" s="171"/>
      <c r="G101" s="171"/>
      <c r="H101" s="171"/>
      <c r="I101" s="45"/>
      <c r="J101" s="45"/>
      <c r="K101" s="45"/>
      <c r="L101" s="47"/>
      <c r="M101" s="47"/>
      <c r="N101" s="47"/>
      <c r="O101" s="47"/>
      <c r="P101" s="47"/>
      <c r="Q101" s="47"/>
      <c r="R101" s="47"/>
      <c r="S101" s="47"/>
      <c r="T101" s="47"/>
      <c r="U101" s="47"/>
      <c r="V101" s="47"/>
      <c r="W101" s="47"/>
      <c r="X101" s="47"/>
      <c r="Y101" s="47"/>
    </row>
    <row r="102" spans="1:25">
      <c r="A102" s="60"/>
      <c r="B102" s="167"/>
      <c r="C102" s="167"/>
      <c r="D102" s="167"/>
      <c r="E102" s="110"/>
      <c r="F102" s="171"/>
      <c r="G102" s="171"/>
      <c r="H102" s="171"/>
      <c r="I102" s="45"/>
      <c r="J102" s="45"/>
      <c r="K102" s="45"/>
      <c r="L102" s="47"/>
      <c r="M102" s="47"/>
      <c r="N102" s="47"/>
      <c r="O102" s="47"/>
      <c r="P102" s="47"/>
      <c r="Q102" s="47"/>
      <c r="R102" s="47"/>
      <c r="S102" s="47"/>
      <c r="T102" s="47"/>
      <c r="U102" s="47"/>
      <c r="V102" s="47"/>
      <c r="W102" s="47"/>
      <c r="X102" s="47"/>
      <c r="Y102" s="47"/>
    </row>
    <row r="103" spans="1:25">
      <c r="A103" s="60"/>
      <c r="B103" s="167"/>
      <c r="C103" s="167"/>
      <c r="D103" s="167"/>
      <c r="E103" s="110"/>
      <c r="F103" s="171"/>
      <c r="G103" s="171"/>
      <c r="H103" s="171"/>
      <c r="I103" s="45"/>
      <c r="J103" s="45"/>
      <c r="K103" s="45"/>
      <c r="L103" s="47"/>
      <c r="M103" s="47"/>
      <c r="N103" s="47"/>
      <c r="O103" s="47"/>
      <c r="P103" s="47"/>
      <c r="Q103" s="47"/>
      <c r="R103" s="47"/>
      <c r="S103" s="47"/>
      <c r="T103" s="47"/>
      <c r="U103" s="47"/>
      <c r="V103" s="47"/>
      <c r="W103" s="47"/>
      <c r="X103" s="47"/>
      <c r="Y103" s="47"/>
    </row>
    <row r="104" spans="1:25">
      <c r="A104" s="60"/>
      <c r="B104" s="167"/>
      <c r="C104" s="167"/>
      <c r="D104" s="167"/>
      <c r="E104" s="110"/>
      <c r="F104" s="171"/>
      <c r="G104" s="171"/>
      <c r="H104" s="171"/>
      <c r="I104" s="45"/>
      <c r="J104" s="45"/>
      <c r="K104" s="45"/>
      <c r="L104" s="47"/>
      <c r="M104" s="47"/>
      <c r="N104" s="47"/>
      <c r="O104" s="47"/>
      <c r="P104" s="47"/>
      <c r="Q104" s="47"/>
      <c r="R104" s="47"/>
      <c r="S104" s="47"/>
      <c r="T104" s="47"/>
      <c r="U104" s="47"/>
      <c r="V104" s="47"/>
      <c r="W104" s="47"/>
      <c r="X104" s="47"/>
      <c r="Y104" s="47"/>
    </row>
    <row r="105" spans="1:25">
      <c r="A105" s="60"/>
      <c r="B105" s="167"/>
      <c r="C105" s="167"/>
      <c r="D105" s="167"/>
      <c r="E105" s="110"/>
      <c r="F105" s="171"/>
      <c r="G105" s="171"/>
      <c r="H105" s="171"/>
      <c r="I105" s="45"/>
      <c r="J105" s="45"/>
      <c r="K105" s="45"/>
      <c r="L105" s="47"/>
      <c r="M105" s="47"/>
      <c r="N105" s="47"/>
      <c r="O105" s="47"/>
      <c r="P105" s="47"/>
      <c r="Q105" s="47"/>
      <c r="R105" s="47"/>
      <c r="S105" s="47"/>
      <c r="T105" s="47"/>
      <c r="U105" s="47"/>
      <c r="V105" s="47"/>
      <c r="W105" s="47"/>
      <c r="X105" s="47"/>
      <c r="Y105" s="47"/>
    </row>
    <row r="106" spans="1:25">
      <c r="A106" s="60"/>
      <c r="B106" s="167"/>
      <c r="C106" s="167"/>
      <c r="D106" s="167"/>
      <c r="E106" s="110"/>
      <c r="F106" s="171"/>
      <c r="G106" s="171"/>
      <c r="H106" s="171"/>
      <c r="I106" s="45"/>
      <c r="J106" s="45"/>
      <c r="K106" s="45"/>
      <c r="L106" s="47"/>
      <c r="M106" s="47"/>
      <c r="N106" s="47"/>
      <c r="O106" s="47"/>
      <c r="P106" s="47"/>
      <c r="Q106" s="47"/>
      <c r="R106" s="47"/>
      <c r="S106" s="47"/>
      <c r="T106" s="47"/>
      <c r="U106" s="47"/>
      <c r="V106" s="47"/>
      <c r="W106" s="47"/>
      <c r="X106" s="47"/>
      <c r="Y106" s="47"/>
    </row>
    <row r="107" spans="1:25">
      <c r="A107" s="60"/>
      <c r="B107" s="167"/>
      <c r="C107" s="167"/>
      <c r="D107" s="167"/>
      <c r="E107" s="110"/>
      <c r="F107" s="171"/>
      <c r="G107" s="171"/>
      <c r="H107" s="171"/>
      <c r="I107" s="45"/>
      <c r="J107" s="45"/>
      <c r="K107" s="45"/>
      <c r="L107" s="47"/>
      <c r="M107" s="47"/>
      <c r="N107" s="47"/>
      <c r="O107" s="47"/>
      <c r="P107" s="47"/>
      <c r="Q107" s="47"/>
      <c r="R107" s="47"/>
      <c r="S107" s="47"/>
      <c r="T107" s="47"/>
      <c r="U107" s="47"/>
      <c r="V107" s="47"/>
      <c r="W107" s="47"/>
      <c r="X107" s="47"/>
      <c r="Y107" s="47"/>
    </row>
    <row r="108" spans="1:25">
      <c r="A108" s="60"/>
      <c r="B108" s="167"/>
      <c r="C108" s="167"/>
      <c r="D108" s="167"/>
      <c r="E108" s="110"/>
      <c r="F108" s="171"/>
      <c r="G108" s="171"/>
      <c r="H108" s="171"/>
      <c r="I108" s="45"/>
      <c r="J108" s="45"/>
      <c r="K108" s="45"/>
      <c r="L108" s="47"/>
      <c r="M108" s="47"/>
      <c r="N108" s="47"/>
      <c r="O108" s="47"/>
      <c r="P108" s="47"/>
      <c r="Q108" s="47"/>
      <c r="R108" s="47"/>
      <c r="S108" s="47"/>
      <c r="T108" s="47"/>
      <c r="U108" s="47"/>
      <c r="V108" s="47"/>
      <c r="W108" s="47"/>
      <c r="X108" s="47"/>
      <c r="Y108" s="47"/>
    </row>
    <row r="109" spans="1:25">
      <c r="A109" s="60"/>
      <c r="B109" s="167"/>
      <c r="C109" s="167"/>
      <c r="D109" s="167"/>
      <c r="E109" s="110"/>
      <c r="F109" s="171"/>
      <c r="G109" s="171"/>
      <c r="H109" s="171"/>
      <c r="I109" s="45"/>
      <c r="J109" s="45"/>
      <c r="K109" s="45"/>
      <c r="L109" s="47"/>
      <c r="M109" s="47"/>
      <c r="N109" s="47"/>
      <c r="O109" s="47"/>
      <c r="P109" s="47"/>
      <c r="Q109" s="47"/>
      <c r="R109" s="47"/>
      <c r="S109" s="47"/>
      <c r="T109" s="47"/>
      <c r="U109" s="47"/>
      <c r="V109" s="47"/>
      <c r="W109" s="47"/>
      <c r="X109" s="47"/>
      <c r="Y109" s="47"/>
    </row>
    <row r="110" spans="1:25">
      <c r="A110" s="60"/>
      <c r="B110" s="167"/>
      <c r="C110" s="167"/>
      <c r="D110" s="167"/>
      <c r="E110" s="110"/>
      <c r="F110" s="171"/>
      <c r="G110" s="171"/>
      <c r="H110" s="171"/>
      <c r="I110" s="45"/>
      <c r="J110" s="45"/>
      <c r="K110" s="45"/>
      <c r="L110" s="47"/>
      <c r="M110" s="47"/>
      <c r="N110" s="47"/>
      <c r="O110" s="47"/>
      <c r="P110" s="47"/>
      <c r="Q110" s="47"/>
      <c r="R110" s="47"/>
      <c r="S110" s="47"/>
      <c r="T110" s="47"/>
      <c r="U110" s="47"/>
      <c r="V110" s="47"/>
      <c r="W110" s="47"/>
      <c r="X110" s="47"/>
      <c r="Y110" s="47"/>
    </row>
    <row r="111" spans="1:25">
      <c r="A111" s="60"/>
      <c r="B111" s="167"/>
      <c r="C111" s="167"/>
      <c r="D111" s="167"/>
      <c r="E111" s="110"/>
      <c r="F111" s="171"/>
      <c r="G111" s="171"/>
      <c r="H111" s="171"/>
      <c r="I111" s="45"/>
      <c r="J111" s="45"/>
      <c r="K111" s="45"/>
      <c r="L111" s="47"/>
      <c r="M111" s="47"/>
      <c r="N111" s="47"/>
      <c r="O111" s="47"/>
      <c r="P111" s="47"/>
      <c r="Q111" s="47"/>
      <c r="R111" s="47"/>
      <c r="S111" s="47"/>
      <c r="T111" s="47"/>
      <c r="U111" s="47"/>
      <c r="V111" s="47"/>
      <c r="W111" s="47"/>
      <c r="X111" s="47"/>
      <c r="Y111" s="47"/>
    </row>
    <row r="112" spans="1:25">
      <c r="A112" s="60"/>
      <c r="B112" s="167"/>
      <c r="C112" s="167"/>
      <c r="D112" s="167"/>
      <c r="E112" s="110"/>
      <c r="F112" s="171"/>
      <c r="G112" s="171"/>
      <c r="H112" s="171"/>
      <c r="I112" s="45"/>
      <c r="J112" s="45"/>
      <c r="K112" s="45"/>
      <c r="L112" s="47"/>
      <c r="M112" s="47"/>
      <c r="N112" s="47"/>
      <c r="O112" s="47"/>
      <c r="P112" s="47"/>
      <c r="Q112" s="47"/>
      <c r="R112" s="47"/>
      <c r="S112" s="47"/>
      <c r="T112" s="47"/>
      <c r="U112" s="47"/>
      <c r="V112" s="47"/>
      <c r="W112" s="47"/>
      <c r="X112" s="47"/>
      <c r="Y112" s="47"/>
    </row>
    <row r="113" spans="1:25">
      <c r="A113" s="60"/>
      <c r="B113" s="167"/>
      <c r="C113" s="167"/>
      <c r="D113" s="167"/>
      <c r="E113" s="110"/>
      <c r="F113" s="171"/>
      <c r="G113" s="171"/>
      <c r="H113" s="171"/>
      <c r="I113" s="45"/>
      <c r="J113" s="45"/>
      <c r="K113" s="45"/>
      <c r="L113" s="47"/>
      <c r="M113" s="47"/>
      <c r="N113" s="47"/>
      <c r="O113" s="47"/>
      <c r="P113" s="47"/>
      <c r="Q113" s="47"/>
      <c r="R113" s="47"/>
      <c r="S113" s="47"/>
      <c r="T113" s="47"/>
      <c r="U113" s="47"/>
      <c r="V113" s="47"/>
      <c r="W113" s="47"/>
      <c r="X113" s="47"/>
      <c r="Y113" s="47"/>
    </row>
    <row r="114" spans="1:25">
      <c r="A114" s="60"/>
      <c r="B114" s="167"/>
      <c r="C114" s="167"/>
      <c r="D114" s="167"/>
      <c r="E114" s="110"/>
      <c r="F114" s="171"/>
      <c r="G114" s="171"/>
      <c r="H114" s="171"/>
      <c r="I114" s="45"/>
      <c r="J114" s="45"/>
      <c r="K114" s="45"/>
      <c r="L114" s="47"/>
      <c r="M114" s="47"/>
      <c r="N114" s="47"/>
      <c r="O114" s="47"/>
      <c r="P114" s="47"/>
      <c r="Q114" s="47"/>
      <c r="R114" s="47"/>
      <c r="S114" s="47"/>
      <c r="T114" s="47"/>
      <c r="U114" s="47"/>
      <c r="V114" s="47"/>
      <c r="W114" s="47"/>
      <c r="X114" s="47"/>
      <c r="Y114" s="47"/>
    </row>
    <row r="115" spans="1:25">
      <c r="A115" s="60"/>
      <c r="B115" s="167"/>
      <c r="C115" s="167"/>
      <c r="D115" s="167"/>
      <c r="E115" s="110"/>
      <c r="F115" s="171"/>
      <c r="G115" s="171"/>
      <c r="H115" s="171"/>
      <c r="I115" s="45"/>
      <c r="J115" s="45"/>
      <c r="K115" s="45"/>
      <c r="L115" s="47"/>
      <c r="M115" s="47"/>
      <c r="N115" s="47"/>
      <c r="O115" s="47"/>
      <c r="P115" s="47"/>
      <c r="Q115" s="47"/>
      <c r="R115" s="47"/>
      <c r="S115" s="47"/>
      <c r="T115" s="47"/>
      <c r="U115" s="47"/>
      <c r="V115" s="47"/>
      <c r="W115" s="47"/>
      <c r="X115" s="47"/>
      <c r="Y115" s="47"/>
    </row>
    <row r="116" spans="1:25">
      <c r="A116" s="60"/>
      <c r="B116" s="167"/>
      <c r="C116" s="167"/>
      <c r="D116" s="167"/>
      <c r="E116" s="110"/>
      <c r="F116" s="171"/>
      <c r="G116" s="171"/>
      <c r="H116" s="171"/>
      <c r="I116" s="45"/>
      <c r="J116" s="45"/>
      <c r="K116" s="45"/>
      <c r="L116" s="47"/>
      <c r="M116" s="47"/>
      <c r="N116" s="47"/>
      <c r="O116" s="47"/>
      <c r="P116" s="47"/>
      <c r="Q116" s="47"/>
      <c r="R116" s="47"/>
      <c r="S116" s="47"/>
      <c r="T116" s="47"/>
      <c r="U116" s="47"/>
      <c r="V116" s="47"/>
      <c r="W116" s="47"/>
      <c r="X116" s="47"/>
      <c r="Y116" s="47"/>
    </row>
    <row r="117" spans="1:25">
      <c r="A117" s="60"/>
      <c r="B117" s="167"/>
      <c r="C117" s="167"/>
      <c r="D117" s="167"/>
      <c r="E117" s="110"/>
      <c r="F117" s="171"/>
      <c r="G117" s="171"/>
      <c r="H117" s="171"/>
      <c r="I117" s="45"/>
      <c r="J117" s="45"/>
      <c r="K117" s="45"/>
      <c r="L117" s="47"/>
      <c r="M117" s="47"/>
      <c r="N117" s="47"/>
      <c r="O117" s="47"/>
      <c r="P117" s="47"/>
      <c r="Q117" s="47"/>
      <c r="R117" s="47"/>
      <c r="S117" s="47"/>
      <c r="T117" s="47"/>
      <c r="U117" s="47"/>
      <c r="V117" s="47"/>
      <c r="W117" s="47"/>
      <c r="X117" s="47"/>
      <c r="Y117" s="47"/>
    </row>
    <row r="118" spans="1:25">
      <c r="A118" s="60"/>
      <c r="B118" s="167"/>
      <c r="C118" s="167"/>
      <c r="D118" s="167"/>
      <c r="E118" s="110"/>
      <c r="F118" s="171"/>
      <c r="G118" s="171"/>
      <c r="H118" s="171"/>
      <c r="I118" s="45"/>
      <c r="J118" s="45"/>
      <c r="K118" s="45"/>
      <c r="L118" s="47"/>
      <c r="M118" s="47"/>
      <c r="N118" s="47"/>
      <c r="O118" s="47"/>
      <c r="P118" s="47"/>
      <c r="Q118" s="47"/>
      <c r="R118" s="47"/>
      <c r="S118" s="47"/>
      <c r="T118" s="47"/>
      <c r="U118" s="47"/>
      <c r="V118" s="47"/>
      <c r="W118" s="47"/>
      <c r="X118" s="47"/>
      <c r="Y118" s="47"/>
    </row>
    <row r="119" spans="1:25">
      <c r="A119" s="60"/>
      <c r="B119" s="167"/>
      <c r="C119" s="167"/>
      <c r="D119" s="167"/>
      <c r="E119" s="110"/>
      <c r="F119" s="171"/>
      <c r="G119" s="171"/>
      <c r="H119" s="171"/>
      <c r="I119" s="45"/>
      <c r="J119" s="45"/>
      <c r="K119" s="45"/>
      <c r="L119" s="47"/>
      <c r="M119" s="47"/>
      <c r="N119" s="47"/>
      <c r="O119" s="47"/>
      <c r="P119" s="47"/>
      <c r="Q119" s="47"/>
      <c r="R119" s="47"/>
      <c r="S119" s="47"/>
      <c r="T119" s="47"/>
      <c r="U119" s="47"/>
      <c r="V119" s="47"/>
      <c r="W119" s="47"/>
      <c r="X119" s="47"/>
      <c r="Y119" s="47"/>
    </row>
    <row r="120" spans="1:25">
      <c r="A120" s="60"/>
      <c r="B120" s="167"/>
      <c r="C120" s="167"/>
      <c r="D120" s="167"/>
      <c r="E120" s="110"/>
      <c r="F120" s="171"/>
      <c r="G120" s="171"/>
      <c r="H120" s="171"/>
      <c r="I120" s="45"/>
      <c r="J120" s="45"/>
      <c r="K120" s="45"/>
      <c r="L120" s="47"/>
      <c r="M120" s="47"/>
      <c r="N120" s="47"/>
      <c r="O120" s="47"/>
      <c r="P120" s="47"/>
      <c r="Q120" s="47"/>
      <c r="R120" s="47"/>
      <c r="S120" s="47"/>
      <c r="T120" s="47"/>
      <c r="U120" s="47"/>
      <c r="V120" s="47"/>
      <c r="W120" s="47"/>
      <c r="X120" s="47"/>
      <c r="Y120" s="47"/>
    </row>
    <row r="121" spans="1:25">
      <c r="A121" s="60"/>
      <c r="B121" s="167"/>
      <c r="C121" s="167"/>
      <c r="D121" s="167"/>
      <c r="E121" s="110"/>
      <c r="F121" s="171"/>
      <c r="G121" s="171"/>
      <c r="H121" s="171"/>
      <c r="I121" s="45"/>
      <c r="J121" s="45"/>
      <c r="K121" s="45"/>
      <c r="L121" s="47"/>
      <c r="M121" s="47"/>
      <c r="N121" s="47"/>
      <c r="O121" s="47"/>
      <c r="P121" s="47"/>
      <c r="Q121" s="47"/>
      <c r="R121" s="47"/>
      <c r="S121" s="47"/>
      <c r="T121" s="47"/>
      <c r="U121" s="47"/>
      <c r="V121" s="47"/>
      <c r="W121" s="47"/>
      <c r="X121" s="47"/>
      <c r="Y121" s="47"/>
    </row>
    <row r="122" spans="1:25">
      <c r="A122" s="60"/>
      <c r="B122" s="167"/>
      <c r="C122" s="167"/>
      <c r="D122" s="167"/>
      <c r="E122" s="110"/>
      <c r="F122" s="171"/>
      <c r="G122" s="171"/>
      <c r="H122" s="171"/>
      <c r="I122" s="45"/>
      <c r="J122" s="45"/>
      <c r="K122" s="45"/>
      <c r="L122" s="47"/>
      <c r="M122" s="47"/>
      <c r="N122" s="47"/>
      <c r="O122" s="47"/>
      <c r="P122" s="47"/>
      <c r="Q122" s="47"/>
      <c r="R122" s="47"/>
      <c r="S122" s="47"/>
      <c r="T122" s="47"/>
      <c r="U122" s="47"/>
      <c r="V122" s="47"/>
      <c r="W122" s="47"/>
      <c r="X122" s="47"/>
      <c r="Y122" s="47"/>
    </row>
    <row r="123" spans="1:25">
      <c r="A123" s="60"/>
      <c r="B123" s="167"/>
      <c r="C123" s="167"/>
      <c r="D123" s="167"/>
      <c r="E123" s="110"/>
      <c r="F123" s="171"/>
      <c r="G123" s="171"/>
      <c r="H123" s="171"/>
      <c r="I123" s="45"/>
      <c r="J123" s="45"/>
      <c r="K123" s="45"/>
      <c r="L123" s="47"/>
      <c r="M123" s="47"/>
      <c r="N123" s="47"/>
      <c r="O123" s="47"/>
      <c r="P123" s="47"/>
      <c r="Q123" s="47"/>
      <c r="R123" s="47"/>
      <c r="S123" s="47"/>
      <c r="T123" s="47"/>
      <c r="U123" s="47"/>
      <c r="V123" s="47"/>
      <c r="W123" s="47"/>
      <c r="X123" s="47"/>
      <c r="Y123" s="47"/>
    </row>
    <row r="124" spans="1:25">
      <c r="A124" s="60"/>
      <c r="B124" s="167"/>
      <c r="C124" s="167"/>
      <c r="D124" s="167"/>
      <c r="E124" s="110"/>
      <c r="F124" s="171"/>
      <c r="G124" s="171"/>
      <c r="H124" s="171"/>
      <c r="I124" s="45"/>
      <c r="J124" s="45"/>
      <c r="K124" s="45"/>
      <c r="L124" s="47"/>
      <c r="M124" s="47"/>
      <c r="N124" s="47"/>
      <c r="O124" s="47"/>
      <c r="P124" s="47"/>
      <c r="Q124" s="47"/>
      <c r="R124" s="47"/>
      <c r="S124" s="47"/>
      <c r="T124" s="47"/>
      <c r="U124" s="47"/>
      <c r="V124" s="47"/>
      <c r="W124" s="47"/>
      <c r="X124" s="47"/>
      <c r="Y124" s="47"/>
    </row>
    <row r="125" spans="1:25">
      <c r="A125" s="60"/>
      <c r="B125" s="167"/>
      <c r="C125" s="167"/>
      <c r="D125" s="167"/>
      <c r="E125" s="110"/>
      <c r="F125" s="171"/>
      <c r="G125" s="171"/>
      <c r="H125" s="171"/>
      <c r="I125" s="45"/>
      <c r="J125" s="45"/>
      <c r="K125" s="45"/>
      <c r="L125" s="47"/>
      <c r="M125" s="47"/>
      <c r="N125" s="47"/>
      <c r="O125" s="47"/>
      <c r="P125" s="47"/>
      <c r="Q125" s="47"/>
      <c r="R125" s="47"/>
      <c r="S125" s="47"/>
      <c r="T125" s="47"/>
      <c r="U125" s="47"/>
      <c r="V125" s="47"/>
      <c r="W125" s="47"/>
      <c r="X125" s="47"/>
      <c r="Y125" s="47"/>
    </row>
    <row r="126" spans="1:25">
      <c r="A126" s="60"/>
      <c r="B126" s="167"/>
      <c r="C126" s="167"/>
      <c r="D126" s="167"/>
      <c r="E126" s="110"/>
      <c r="F126" s="171"/>
      <c r="G126" s="171"/>
      <c r="H126" s="171"/>
      <c r="I126" s="45"/>
      <c r="J126" s="45"/>
      <c r="K126" s="45"/>
      <c r="L126" s="47"/>
      <c r="M126" s="47"/>
      <c r="N126" s="47"/>
      <c r="O126" s="47"/>
      <c r="P126" s="47"/>
      <c r="Q126" s="47"/>
      <c r="R126" s="47"/>
      <c r="S126" s="47"/>
      <c r="T126" s="47"/>
      <c r="U126" s="47"/>
      <c r="V126" s="47"/>
      <c r="W126" s="47"/>
      <c r="X126" s="47"/>
      <c r="Y126" s="47"/>
    </row>
    <row r="127" spans="1:25">
      <c r="A127" s="60"/>
      <c r="B127" s="167"/>
      <c r="C127" s="167"/>
      <c r="D127" s="167"/>
      <c r="E127" s="110"/>
      <c r="F127" s="171"/>
      <c r="G127" s="171"/>
      <c r="H127" s="171"/>
      <c r="I127" s="45"/>
      <c r="J127" s="45"/>
      <c r="K127" s="45"/>
      <c r="L127" s="47"/>
      <c r="M127" s="47"/>
      <c r="N127" s="47"/>
      <c r="O127" s="47"/>
      <c r="P127" s="47"/>
      <c r="Q127" s="47"/>
      <c r="R127" s="47"/>
      <c r="S127" s="47"/>
      <c r="T127" s="47"/>
      <c r="U127" s="47"/>
      <c r="V127" s="47"/>
      <c r="W127" s="47"/>
      <c r="X127" s="47"/>
      <c r="Y127" s="47"/>
    </row>
    <row r="128" spans="1:25">
      <c r="A128" s="60"/>
      <c r="B128" s="167"/>
      <c r="C128" s="167"/>
      <c r="D128" s="167"/>
      <c r="E128" s="110"/>
      <c r="F128" s="171"/>
      <c r="G128" s="171"/>
      <c r="H128" s="171"/>
      <c r="I128" s="45"/>
      <c r="J128" s="45"/>
      <c r="K128" s="45"/>
      <c r="L128" s="47"/>
      <c r="M128" s="47"/>
      <c r="N128" s="47"/>
      <c r="O128" s="47"/>
      <c r="P128" s="47"/>
      <c r="Q128" s="47"/>
      <c r="R128" s="47"/>
      <c r="S128" s="47"/>
      <c r="T128" s="47"/>
      <c r="U128" s="47"/>
      <c r="V128" s="47"/>
      <c r="W128" s="47"/>
      <c r="X128" s="47"/>
      <c r="Y128" s="47"/>
    </row>
    <row r="129" spans="1:25">
      <c r="A129" s="60"/>
      <c r="B129" s="167"/>
      <c r="C129" s="167"/>
      <c r="D129" s="167"/>
      <c r="E129" s="110"/>
      <c r="F129" s="171"/>
      <c r="G129" s="171"/>
      <c r="H129" s="171"/>
      <c r="I129" s="45"/>
      <c r="J129" s="45"/>
      <c r="K129" s="45"/>
      <c r="L129" s="47"/>
      <c r="M129" s="47"/>
      <c r="N129" s="47"/>
      <c r="O129" s="47"/>
      <c r="P129" s="47"/>
      <c r="Q129" s="47"/>
      <c r="R129" s="47"/>
      <c r="S129" s="47"/>
      <c r="T129" s="47"/>
      <c r="U129" s="47"/>
      <c r="V129" s="47"/>
      <c r="W129" s="47"/>
      <c r="X129" s="47"/>
      <c r="Y129" s="47"/>
    </row>
    <row r="130" spans="1:25">
      <c r="A130" s="60"/>
      <c r="B130" s="167"/>
      <c r="C130" s="167"/>
      <c r="D130" s="167"/>
      <c r="E130" s="110"/>
      <c r="F130" s="171"/>
      <c r="G130" s="171"/>
      <c r="H130" s="171"/>
      <c r="I130" s="45"/>
      <c r="J130" s="45"/>
      <c r="K130" s="45"/>
      <c r="L130" s="47"/>
      <c r="M130" s="47"/>
      <c r="N130" s="47"/>
      <c r="O130" s="47"/>
      <c r="P130" s="47"/>
      <c r="Q130" s="47"/>
      <c r="R130" s="47"/>
      <c r="S130" s="47"/>
      <c r="T130" s="47"/>
      <c r="U130" s="47"/>
      <c r="V130" s="47"/>
      <c r="W130" s="47"/>
      <c r="X130" s="47"/>
      <c r="Y130" s="47"/>
    </row>
    <row r="131" spans="1:25">
      <c r="A131" s="60"/>
      <c r="B131" s="167"/>
      <c r="C131" s="167"/>
      <c r="D131" s="167"/>
      <c r="E131" s="110"/>
      <c r="F131" s="171"/>
      <c r="G131" s="171"/>
      <c r="H131" s="171"/>
      <c r="I131" s="45"/>
      <c r="J131" s="45"/>
      <c r="K131" s="45"/>
      <c r="L131" s="47"/>
      <c r="M131" s="47"/>
      <c r="N131" s="47"/>
      <c r="O131" s="47"/>
      <c r="P131" s="47"/>
      <c r="Q131" s="47"/>
      <c r="R131" s="47"/>
      <c r="S131" s="47"/>
      <c r="T131" s="47"/>
      <c r="U131" s="47"/>
      <c r="V131" s="47"/>
      <c r="W131" s="47"/>
      <c r="X131" s="47"/>
      <c r="Y131" s="47"/>
    </row>
    <row r="132" spans="1:25">
      <c r="A132" s="60"/>
      <c r="B132" s="167"/>
      <c r="C132" s="167"/>
      <c r="D132" s="167"/>
      <c r="E132" s="110"/>
      <c r="F132" s="171"/>
      <c r="G132" s="171"/>
      <c r="H132" s="171"/>
      <c r="I132" s="45"/>
      <c r="J132" s="45"/>
      <c r="K132" s="45"/>
      <c r="L132" s="47"/>
      <c r="M132" s="47"/>
      <c r="N132" s="47"/>
      <c r="O132" s="47"/>
      <c r="P132" s="47"/>
      <c r="Q132" s="47"/>
      <c r="R132" s="47"/>
      <c r="S132" s="47"/>
      <c r="T132" s="47"/>
      <c r="U132" s="47"/>
      <c r="V132" s="47"/>
      <c r="W132" s="47"/>
      <c r="X132" s="47"/>
      <c r="Y132" s="47"/>
    </row>
    <row r="133" spans="1:25">
      <c r="A133" s="60"/>
      <c r="B133" s="167"/>
      <c r="C133" s="167"/>
      <c r="D133" s="167"/>
      <c r="E133" s="110"/>
      <c r="F133" s="171"/>
      <c r="G133" s="171"/>
      <c r="H133" s="171"/>
      <c r="I133" s="45"/>
      <c r="J133" s="45"/>
      <c r="K133" s="45"/>
      <c r="L133" s="47"/>
      <c r="M133" s="47"/>
      <c r="N133" s="47"/>
      <c r="O133" s="47"/>
      <c r="P133" s="47"/>
      <c r="Q133" s="47"/>
      <c r="R133" s="47"/>
      <c r="S133" s="47"/>
      <c r="T133" s="47"/>
      <c r="U133" s="47"/>
      <c r="V133" s="47"/>
      <c r="W133" s="47"/>
      <c r="X133" s="47"/>
      <c r="Y133" s="47"/>
    </row>
    <row r="134" spans="1:25">
      <c r="A134" s="60"/>
      <c r="B134" s="167"/>
      <c r="C134" s="167"/>
      <c r="D134" s="167"/>
      <c r="E134" s="110"/>
      <c r="F134" s="171"/>
      <c r="G134" s="171"/>
      <c r="H134" s="171"/>
      <c r="I134" s="45"/>
      <c r="J134" s="45"/>
      <c r="K134" s="45"/>
      <c r="L134" s="47"/>
      <c r="M134" s="47"/>
      <c r="N134" s="47"/>
      <c r="O134" s="47"/>
      <c r="P134" s="47"/>
      <c r="Q134" s="47"/>
      <c r="R134" s="47"/>
      <c r="S134" s="47"/>
      <c r="T134" s="47"/>
      <c r="U134" s="47"/>
      <c r="V134" s="47"/>
      <c r="W134" s="47"/>
      <c r="X134" s="47"/>
      <c r="Y134" s="47"/>
    </row>
    <row r="135" spans="1:25">
      <c r="A135" s="60"/>
      <c r="B135" s="167"/>
      <c r="C135" s="167"/>
      <c r="D135" s="167"/>
      <c r="E135" s="110"/>
      <c r="F135" s="171"/>
      <c r="G135" s="171"/>
      <c r="H135" s="171"/>
      <c r="I135" s="45"/>
      <c r="J135" s="45"/>
      <c r="K135" s="45"/>
      <c r="L135" s="47"/>
      <c r="M135" s="47"/>
      <c r="N135" s="47"/>
      <c r="O135" s="47"/>
      <c r="P135" s="47"/>
      <c r="Q135" s="47"/>
      <c r="R135" s="47"/>
      <c r="S135" s="47"/>
      <c r="T135" s="47"/>
      <c r="U135" s="47"/>
      <c r="V135" s="47"/>
      <c r="W135" s="47"/>
      <c r="X135" s="47"/>
      <c r="Y135" s="47"/>
    </row>
    <row r="136" spans="1:25">
      <c r="A136" s="60"/>
      <c r="B136" s="167"/>
      <c r="C136" s="167"/>
      <c r="D136" s="167"/>
      <c r="E136" s="110"/>
      <c r="F136" s="171"/>
      <c r="G136" s="171"/>
      <c r="H136" s="171"/>
      <c r="I136" s="45"/>
      <c r="J136" s="45"/>
      <c r="K136" s="45"/>
      <c r="L136" s="47"/>
      <c r="M136" s="47"/>
      <c r="N136" s="47"/>
      <c r="O136" s="47"/>
      <c r="P136" s="47"/>
      <c r="Q136" s="47"/>
      <c r="R136" s="47"/>
      <c r="S136" s="47"/>
      <c r="T136" s="47"/>
      <c r="U136" s="47"/>
      <c r="V136" s="47"/>
      <c r="W136" s="47"/>
      <c r="X136" s="47"/>
      <c r="Y136" s="47"/>
    </row>
    <row r="137" spans="1:25">
      <c r="A137" s="60"/>
      <c r="B137" s="167"/>
      <c r="C137" s="167"/>
      <c r="D137" s="167"/>
      <c r="E137" s="110"/>
      <c r="F137" s="171"/>
      <c r="G137" s="171"/>
      <c r="H137" s="171"/>
      <c r="I137" s="45"/>
      <c r="J137" s="45"/>
      <c r="K137" s="45"/>
      <c r="L137" s="47"/>
      <c r="M137" s="47"/>
      <c r="N137" s="47"/>
      <c r="O137" s="47"/>
      <c r="P137" s="47"/>
      <c r="Q137" s="47"/>
      <c r="R137" s="47"/>
      <c r="S137" s="47"/>
      <c r="T137" s="47"/>
      <c r="U137" s="47"/>
      <c r="V137" s="47"/>
      <c r="W137" s="47"/>
      <c r="X137" s="47"/>
      <c r="Y137" s="47"/>
    </row>
    <row r="138" spans="1:25">
      <c r="A138" s="60"/>
      <c r="B138" s="167"/>
      <c r="C138" s="167"/>
      <c r="D138" s="167"/>
      <c r="E138" s="110"/>
      <c r="F138" s="171"/>
      <c r="G138" s="171"/>
      <c r="H138" s="171"/>
      <c r="I138" s="45"/>
      <c r="J138" s="45"/>
      <c r="K138" s="45"/>
      <c r="L138" s="47"/>
      <c r="M138" s="47"/>
      <c r="N138" s="47"/>
      <c r="O138" s="47"/>
      <c r="P138" s="47"/>
      <c r="Q138" s="47"/>
      <c r="R138" s="47"/>
      <c r="S138" s="47"/>
      <c r="T138" s="47"/>
      <c r="U138" s="47"/>
      <c r="V138" s="47"/>
      <c r="W138" s="47"/>
      <c r="X138" s="47"/>
      <c r="Y138" s="47"/>
    </row>
    <row r="139" spans="1:25">
      <c r="A139" s="60"/>
      <c r="B139" s="167"/>
      <c r="C139" s="167"/>
      <c r="D139" s="167"/>
      <c r="E139" s="110"/>
      <c r="F139" s="171"/>
      <c r="G139" s="171"/>
      <c r="H139" s="171"/>
      <c r="I139" s="45"/>
      <c r="J139" s="45"/>
      <c r="K139" s="45"/>
      <c r="L139" s="47"/>
      <c r="M139" s="47"/>
      <c r="N139" s="47"/>
      <c r="O139" s="47"/>
      <c r="P139" s="47"/>
      <c r="Q139" s="47"/>
      <c r="R139" s="47"/>
      <c r="S139" s="47"/>
      <c r="T139" s="47"/>
      <c r="U139" s="47"/>
      <c r="V139" s="47"/>
      <c r="W139" s="47"/>
      <c r="X139" s="47"/>
      <c r="Y139" s="47"/>
    </row>
    <row r="140" spans="1:25">
      <c r="A140" s="60"/>
      <c r="B140" s="167"/>
      <c r="C140" s="167"/>
      <c r="D140" s="167"/>
      <c r="E140" s="110"/>
      <c r="F140" s="171"/>
      <c r="G140" s="171"/>
      <c r="H140" s="171"/>
      <c r="I140" s="45"/>
      <c r="J140" s="45"/>
      <c r="K140" s="45"/>
      <c r="L140" s="47"/>
      <c r="M140" s="47"/>
      <c r="N140" s="47"/>
      <c r="O140" s="47"/>
      <c r="P140" s="47"/>
      <c r="Q140" s="47"/>
      <c r="R140" s="47"/>
      <c r="S140" s="47"/>
      <c r="T140" s="47"/>
      <c r="U140" s="47"/>
      <c r="V140" s="47"/>
      <c r="W140" s="47"/>
      <c r="X140" s="47"/>
      <c r="Y140" s="47"/>
    </row>
    <row r="141" spans="1:25">
      <c r="A141" s="60"/>
      <c r="B141" s="167"/>
      <c r="C141" s="167"/>
      <c r="D141" s="167"/>
      <c r="E141" s="110"/>
      <c r="F141" s="171"/>
      <c r="G141" s="171"/>
      <c r="H141" s="171"/>
      <c r="I141" s="45"/>
      <c r="J141" s="45"/>
      <c r="K141" s="45"/>
      <c r="L141" s="47"/>
      <c r="M141" s="47"/>
      <c r="N141" s="47"/>
      <c r="O141" s="47"/>
      <c r="P141" s="47"/>
      <c r="Q141" s="47"/>
      <c r="R141" s="47"/>
      <c r="S141" s="47"/>
      <c r="T141" s="47"/>
      <c r="U141" s="47"/>
      <c r="V141" s="47"/>
      <c r="W141" s="47"/>
      <c r="X141" s="47"/>
      <c r="Y141" s="47"/>
    </row>
    <row r="142" spans="1:25">
      <c r="A142" s="60"/>
      <c r="B142" s="167"/>
      <c r="C142" s="167"/>
      <c r="D142" s="167"/>
      <c r="E142" s="110"/>
      <c r="F142" s="171"/>
      <c r="G142" s="171"/>
      <c r="H142" s="171"/>
      <c r="I142" s="45"/>
      <c r="J142" s="45"/>
      <c r="K142" s="45"/>
      <c r="L142" s="47"/>
      <c r="M142" s="47"/>
      <c r="N142" s="47"/>
      <c r="O142" s="47"/>
      <c r="P142" s="47"/>
      <c r="Q142" s="47"/>
      <c r="R142" s="47"/>
      <c r="S142" s="47"/>
      <c r="T142" s="47"/>
      <c r="U142" s="47"/>
      <c r="V142" s="47"/>
      <c r="W142" s="47"/>
      <c r="X142" s="47"/>
      <c r="Y142" s="47"/>
    </row>
    <row r="143" spans="1:25">
      <c r="A143" s="60"/>
      <c r="B143" s="167"/>
      <c r="C143" s="167"/>
      <c r="D143" s="167"/>
      <c r="E143" s="110"/>
      <c r="F143" s="171"/>
      <c r="G143" s="171"/>
      <c r="H143" s="171"/>
      <c r="I143" s="45"/>
      <c r="J143" s="45"/>
      <c r="K143" s="45"/>
      <c r="L143" s="47"/>
      <c r="M143" s="47"/>
      <c r="N143" s="47"/>
      <c r="O143" s="47"/>
      <c r="P143" s="47"/>
      <c r="Q143" s="47"/>
      <c r="R143" s="47"/>
      <c r="S143" s="47"/>
      <c r="T143" s="47"/>
      <c r="U143" s="47"/>
      <c r="V143" s="47"/>
      <c r="W143" s="47"/>
      <c r="X143" s="47"/>
      <c r="Y143" s="47"/>
    </row>
    <row r="144" spans="1:25">
      <c r="A144" s="60"/>
      <c r="B144" s="167"/>
      <c r="C144" s="167"/>
      <c r="D144" s="167"/>
      <c r="E144" s="110"/>
      <c r="F144" s="171"/>
      <c r="G144" s="171"/>
      <c r="H144" s="171"/>
      <c r="I144" s="45"/>
      <c r="J144" s="45"/>
      <c r="K144" s="45"/>
      <c r="L144" s="47"/>
      <c r="M144" s="47"/>
      <c r="N144" s="47"/>
      <c r="O144" s="47"/>
      <c r="P144" s="47"/>
      <c r="Q144" s="47"/>
      <c r="R144" s="47"/>
      <c r="S144" s="47"/>
      <c r="T144" s="47"/>
      <c r="U144" s="47"/>
      <c r="V144" s="47"/>
      <c r="W144" s="47"/>
      <c r="X144" s="47"/>
      <c r="Y144" s="47"/>
    </row>
    <row r="145" spans="1:25">
      <c r="A145" s="60"/>
      <c r="B145" s="167"/>
      <c r="C145" s="167"/>
      <c r="D145" s="167"/>
      <c r="E145" s="110"/>
      <c r="F145" s="171"/>
      <c r="G145" s="171"/>
      <c r="H145" s="171"/>
      <c r="I145" s="45"/>
      <c r="J145" s="45"/>
      <c r="K145" s="45"/>
      <c r="L145" s="47"/>
      <c r="M145" s="47"/>
      <c r="N145" s="47"/>
      <c r="O145" s="47"/>
      <c r="P145" s="47"/>
      <c r="Q145" s="47"/>
      <c r="R145" s="47"/>
      <c r="S145" s="47"/>
      <c r="T145" s="47"/>
      <c r="U145" s="47"/>
      <c r="V145" s="47"/>
      <c r="W145" s="47"/>
      <c r="X145" s="47"/>
      <c r="Y145" s="47"/>
    </row>
    <row r="146" spans="1:25">
      <c r="A146" s="60"/>
      <c r="B146" s="167"/>
      <c r="C146" s="167"/>
      <c r="D146" s="167"/>
      <c r="E146" s="110"/>
      <c r="F146" s="171"/>
      <c r="G146" s="171"/>
      <c r="H146" s="171"/>
      <c r="I146" s="45"/>
      <c r="J146" s="45"/>
      <c r="K146" s="45"/>
      <c r="L146" s="47"/>
      <c r="M146" s="47"/>
      <c r="N146" s="47"/>
      <c r="O146" s="47"/>
      <c r="P146" s="47"/>
      <c r="Q146" s="47"/>
      <c r="R146" s="47"/>
      <c r="S146" s="47"/>
      <c r="T146" s="47"/>
      <c r="U146" s="47"/>
      <c r="V146" s="47"/>
      <c r="W146" s="47"/>
      <c r="X146" s="47"/>
      <c r="Y146" s="47"/>
    </row>
    <row r="147" spans="1:25">
      <c r="A147" s="60"/>
      <c r="B147" s="167"/>
      <c r="C147" s="167"/>
      <c r="D147" s="167"/>
      <c r="E147" s="110"/>
      <c r="F147" s="171"/>
      <c r="G147" s="171"/>
      <c r="H147" s="171"/>
      <c r="I147" s="45"/>
      <c r="J147" s="45"/>
      <c r="K147" s="45"/>
      <c r="L147" s="47"/>
      <c r="M147" s="47"/>
      <c r="N147" s="47"/>
      <c r="O147" s="47"/>
      <c r="P147" s="47"/>
      <c r="Q147" s="47"/>
      <c r="R147" s="47"/>
      <c r="S147" s="47"/>
      <c r="T147" s="47"/>
      <c r="U147" s="47"/>
      <c r="V147" s="47"/>
      <c r="W147" s="47"/>
      <c r="X147" s="47"/>
      <c r="Y147" s="47"/>
    </row>
    <row r="148" spans="1:25">
      <c r="A148" s="60"/>
      <c r="B148" s="167"/>
      <c r="C148" s="167"/>
      <c r="D148" s="167"/>
      <c r="E148" s="110"/>
      <c r="F148" s="171"/>
      <c r="G148" s="171"/>
      <c r="H148" s="171"/>
      <c r="I148" s="45"/>
      <c r="J148" s="45"/>
      <c r="K148" s="45"/>
      <c r="L148" s="47"/>
      <c r="M148" s="47"/>
      <c r="N148" s="47"/>
      <c r="O148" s="47"/>
      <c r="P148" s="47"/>
      <c r="Q148" s="47"/>
      <c r="R148" s="47"/>
      <c r="S148" s="47"/>
      <c r="T148" s="47"/>
      <c r="U148" s="47"/>
      <c r="V148" s="47"/>
      <c r="W148" s="47"/>
      <c r="X148" s="47"/>
      <c r="Y148" s="47"/>
    </row>
    <row r="149" spans="1:25">
      <c r="A149" s="60"/>
      <c r="B149" s="167"/>
      <c r="C149" s="167"/>
      <c r="D149" s="167"/>
      <c r="E149" s="110"/>
      <c r="F149" s="171"/>
      <c r="G149" s="171"/>
      <c r="H149" s="171"/>
      <c r="I149" s="45"/>
      <c r="J149" s="45"/>
      <c r="K149" s="45"/>
      <c r="L149" s="47"/>
      <c r="M149" s="47"/>
      <c r="N149" s="47"/>
      <c r="O149" s="47"/>
      <c r="P149" s="47"/>
      <c r="Q149" s="47"/>
      <c r="R149" s="47"/>
      <c r="S149" s="47"/>
      <c r="T149" s="47"/>
      <c r="U149" s="47"/>
      <c r="V149" s="47"/>
      <c r="W149" s="47"/>
      <c r="X149" s="47"/>
      <c r="Y149" s="47"/>
    </row>
    <row r="150" spans="1:25">
      <c r="A150" s="60"/>
      <c r="B150" s="167"/>
      <c r="C150" s="167"/>
      <c r="D150" s="167"/>
      <c r="E150" s="110"/>
      <c r="F150" s="171"/>
      <c r="G150" s="171"/>
      <c r="H150" s="171"/>
      <c r="I150" s="45"/>
      <c r="J150" s="45"/>
      <c r="K150" s="45"/>
      <c r="L150" s="47"/>
      <c r="M150" s="47"/>
      <c r="N150" s="47"/>
      <c r="O150" s="47"/>
      <c r="P150" s="47"/>
      <c r="Q150" s="47"/>
      <c r="R150" s="47"/>
      <c r="S150" s="47"/>
      <c r="T150" s="47"/>
      <c r="U150" s="47"/>
      <c r="V150" s="47"/>
      <c r="W150" s="47"/>
      <c r="X150" s="47"/>
      <c r="Y150" s="47"/>
    </row>
    <row r="151" spans="1:25">
      <c r="A151" s="60"/>
      <c r="B151" s="167"/>
      <c r="C151" s="167"/>
      <c r="D151" s="167"/>
      <c r="E151" s="110"/>
      <c r="F151" s="171"/>
      <c r="G151" s="171"/>
      <c r="H151" s="171"/>
      <c r="I151" s="45"/>
      <c r="J151" s="45"/>
      <c r="K151" s="45"/>
      <c r="L151" s="47"/>
      <c r="M151" s="47"/>
      <c r="N151" s="47"/>
      <c r="O151" s="47"/>
      <c r="P151" s="47"/>
      <c r="Q151" s="47"/>
      <c r="R151" s="47"/>
      <c r="S151" s="47"/>
      <c r="T151" s="47"/>
      <c r="U151" s="47"/>
      <c r="V151" s="47"/>
      <c r="W151" s="47"/>
      <c r="X151" s="47"/>
      <c r="Y151" s="47"/>
    </row>
    <row r="152" spans="1:25">
      <c r="A152" s="60"/>
      <c r="B152" s="167"/>
      <c r="C152" s="167"/>
      <c r="D152" s="167"/>
      <c r="E152" s="110"/>
      <c r="F152" s="171"/>
      <c r="G152" s="171"/>
      <c r="H152" s="171"/>
      <c r="I152" s="45"/>
      <c r="J152" s="45"/>
      <c r="K152" s="45"/>
      <c r="L152" s="47"/>
      <c r="M152" s="47"/>
      <c r="N152" s="47"/>
      <c r="O152" s="47"/>
      <c r="P152" s="47"/>
      <c r="Q152" s="47"/>
      <c r="R152" s="47"/>
      <c r="S152" s="47"/>
      <c r="T152" s="47"/>
      <c r="U152" s="47"/>
      <c r="V152" s="47"/>
      <c r="W152" s="47"/>
      <c r="X152" s="47"/>
      <c r="Y152" s="47"/>
    </row>
    <row r="153" spans="1:25">
      <c r="A153" s="60"/>
      <c r="B153" s="167"/>
      <c r="C153" s="167"/>
      <c r="D153" s="167"/>
      <c r="E153" s="110"/>
      <c r="F153" s="171"/>
      <c r="G153" s="171"/>
      <c r="H153" s="171"/>
      <c r="I153" s="45"/>
      <c r="J153" s="45"/>
      <c r="K153" s="45"/>
      <c r="L153" s="47"/>
      <c r="M153" s="47"/>
      <c r="N153" s="47"/>
      <c r="O153" s="47"/>
      <c r="P153" s="47"/>
      <c r="Q153" s="47"/>
      <c r="R153" s="47"/>
      <c r="S153" s="47"/>
      <c r="T153" s="47"/>
      <c r="U153" s="47"/>
      <c r="V153" s="47"/>
      <c r="W153" s="47"/>
      <c r="X153" s="47"/>
      <c r="Y153" s="47"/>
    </row>
    <row r="154" spans="1:25">
      <c r="A154" s="60"/>
      <c r="B154" s="167"/>
      <c r="C154" s="167"/>
      <c r="D154" s="167"/>
      <c r="E154" s="110"/>
      <c r="F154" s="171"/>
      <c r="G154" s="171"/>
      <c r="H154" s="171"/>
      <c r="I154" s="45"/>
      <c r="J154" s="45"/>
      <c r="K154" s="45"/>
      <c r="L154" s="47"/>
      <c r="M154" s="47"/>
      <c r="N154" s="47"/>
      <c r="O154" s="47"/>
      <c r="P154" s="47"/>
      <c r="Q154" s="47"/>
      <c r="R154" s="47"/>
      <c r="S154" s="47"/>
      <c r="T154" s="47"/>
      <c r="U154" s="47"/>
      <c r="V154" s="47"/>
      <c r="W154" s="47"/>
      <c r="X154" s="47"/>
      <c r="Y154" s="47"/>
    </row>
    <row r="155" spans="1:25">
      <c r="A155" s="60"/>
      <c r="B155" s="167"/>
      <c r="C155" s="167"/>
      <c r="D155" s="167"/>
      <c r="E155" s="110"/>
      <c r="F155" s="171"/>
      <c r="G155" s="171"/>
      <c r="H155" s="171"/>
      <c r="I155" s="45"/>
      <c r="J155" s="45"/>
      <c r="K155" s="45"/>
      <c r="L155" s="47"/>
      <c r="M155" s="47"/>
      <c r="N155" s="47"/>
      <c r="O155" s="47"/>
      <c r="P155" s="47"/>
      <c r="Q155" s="47"/>
      <c r="R155" s="47"/>
      <c r="S155" s="47"/>
      <c r="T155" s="47"/>
      <c r="U155" s="47"/>
      <c r="V155" s="47"/>
      <c r="W155" s="47"/>
      <c r="X155" s="47"/>
      <c r="Y155" s="47"/>
    </row>
    <row r="156" spans="1:25">
      <c r="A156" s="60"/>
      <c r="B156" s="167"/>
      <c r="C156" s="167"/>
      <c r="D156" s="167"/>
      <c r="E156" s="110"/>
      <c r="F156" s="171"/>
      <c r="G156" s="171"/>
      <c r="H156" s="171"/>
      <c r="I156" s="45"/>
      <c r="J156" s="45"/>
      <c r="K156" s="45"/>
      <c r="L156" s="47"/>
      <c r="M156" s="47"/>
      <c r="N156" s="47"/>
      <c r="O156" s="47"/>
      <c r="P156" s="47"/>
      <c r="Q156" s="47"/>
      <c r="R156" s="47"/>
      <c r="S156" s="47"/>
      <c r="T156" s="47"/>
      <c r="U156" s="47"/>
      <c r="V156" s="47"/>
      <c r="W156" s="47"/>
      <c r="X156" s="47"/>
      <c r="Y156" s="47"/>
    </row>
    <row r="157" spans="1:25">
      <c r="A157" s="60"/>
      <c r="B157" s="167"/>
      <c r="C157" s="167"/>
      <c r="D157" s="167"/>
      <c r="E157" s="110"/>
      <c r="F157" s="171"/>
      <c r="G157" s="171"/>
      <c r="H157" s="171"/>
      <c r="I157" s="45"/>
      <c r="J157" s="45"/>
      <c r="K157" s="45"/>
      <c r="L157" s="47"/>
      <c r="M157" s="47"/>
      <c r="N157" s="47"/>
      <c r="O157" s="47"/>
      <c r="P157" s="47"/>
      <c r="Q157" s="47"/>
      <c r="R157" s="47"/>
      <c r="S157" s="47"/>
      <c r="T157" s="47"/>
      <c r="U157" s="47"/>
      <c r="V157" s="47"/>
      <c r="W157" s="47"/>
      <c r="X157" s="47"/>
      <c r="Y157" s="47"/>
    </row>
    <row r="158" spans="1:25">
      <c r="A158" s="60"/>
      <c r="B158" s="167"/>
      <c r="C158" s="167"/>
      <c r="D158" s="167"/>
      <c r="E158" s="110"/>
      <c r="F158" s="171"/>
      <c r="G158" s="171"/>
      <c r="H158" s="171"/>
      <c r="I158" s="45"/>
      <c r="J158" s="45"/>
      <c r="K158" s="45"/>
      <c r="L158" s="47"/>
      <c r="M158" s="47"/>
      <c r="N158" s="47"/>
      <c r="O158" s="47"/>
      <c r="P158" s="47"/>
      <c r="Q158" s="47"/>
      <c r="R158" s="47"/>
      <c r="S158" s="47"/>
      <c r="T158" s="47"/>
      <c r="U158" s="47"/>
      <c r="V158" s="47"/>
      <c r="W158" s="47"/>
      <c r="X158" s="47"/>
      <c r="Y158" s="47"/>
    </row>
    <row r="159" spans="1:25">
      <c r="A159" s="60"/>
      <c r="B159" s="167"/>
      <c r="C159" s="167"/>
      <c r="D159" s="167"/>
      <c r="E159" s="110"/>
      <c r="F159" s="171"/>
      <c r="G159" s="171"/>
      <c r="H159" s="171"/>
      <c r="I159" s="45"/>
      <c r="J159" s="45"/>
      <c r="K159" s="45"/>
      <c r="L159" s="47"/>
      <c r="M159" s="47"/>
      <c r="N159" s="47"/>
      <c r="O159" s="47"/>
      <c r="P159" s="47"/>
      <c r="Q159" s="47"/>
      <c r="R159" s="47"/>
      <c r="S159" s="47"/>
      <c r="T159" s="47"/>
      <c r="U159" s="47"/>
      <c r="V159" s="47"/>
      <c r="W159" s="47"/>
      <c r="X159" s="47"/>
      <c r="Y159" s="47"/>
    </row>
    <row r="160" spans="1:25">
      <c r="A160" s="60"/>
      <c r="B160" s="167"/>
      <c r="C160" s="167"/>
      <c r="D160" s="167"/>
      <c r="E160" s="110"/>
      <c r="F160" s="171"/>
      <c r="G160" s="171"/>
      <c r="H160" s="171"/>
      <c r="I160" s="45"/>
      <c r="J160" s="45"/>
      <c r="K160" s="45"/>
      <c r="L160" s="47"/>
      <c r="M160" s="47"/>
      <c r="N160" s="47"/>
      <c r="O160" s="47"/>
      <c r="P160" s="47"/>
      <c r="Q160" s="47"/>
      <c r="R160" s="47"/>
      <c r="S160" s="47"/>
      <c r="T160" s="47"/>
      <c r="U160" s="47"/>
      <c r="V160" s="47"/>
      <c r="W160" s="47"/>
      <c r="X160" s="47"/>
      <c r="Y160" s="47"/>
    </row>
    <row r="161" spans="1:25">
      <c r="A161" s="60"/>
      <c r="B161" s="167"/>
      <c r="C161" s="167"/>
      <c r="D161" s="167"/>
      <c r="E161" s="110"/>
      <c r="F161" s="171"/>
      <c r="G161" s="171"/>
      <c r="H161" s="171"/>
      <c r="I161" s="45"/>
      <c r="J161" s="45"/>
      <c r="K161" s="45"/>
      <c r="L161" s="47"/>
      <c r="M161" s="47"/>
      <c r="N161" s="47"/>
      <c r="O161" s="47"/>
      <c r="P161" s="47"/>
      <c r="Q161" s="47"/>
      <c r="R161" s="47"/>
      <c r="S161" s="47"/>
      <c r="T161" s="47"/>
      <c r="U161" s="47"/>
      <c r="V161" s="47"/>
      <c r="W161" s="47"/>
      <c r="X161" s="47"/>
      <c r="Y161" s="47"/>
    </row>
    <row r="162" spans="1:25">
      <c r="A162" s="60"/>
      <c r="B162" s="167"/>
      <c r="C162" s="167"/>
      <c r="D162" s="167"/>
      <c r="E162" s="110"/>
      <c r="F162" s="171"/>
      <c r="G162" s="171"/>
      <c r="H162" s="171"/>
      <c r="I162" s="45"/>
      <c r="J162" s="45"/>
      <c r="K162" s="45"/>
      <c r="L162" s="47"/>
      <c r="M162" s="47"/>
      <c r="N162" s="47"/>
      <c r="O162" s="47"/>
      <c r="P162" s="47"/>
      <c r="Q162" s="47"/>
      <c r="R162" s="47"/>
      <c r="S162" s="47"/>
      <c r="T162" s="47"/>
      <c r="U162" s="47"/>
      <c r="V162" s="47"/>
      <c r="W162" s="47"/>
      <c r="X162" s="47"/>
      <c r="Y162" s="47"/>
    </row>
    <row r="163" spans="1:25">
      <c r="A163" s="60"/>
      <c r="B163" s="167"/>
      <c r="C163" s="167"/>
      <c r="D163" s="167"/>
      <c r="E163" s="110"/>
      <c r="F163" s="171"/>
      <c r="G163" s="171"/>
      <c r="H163" s="171"/>
      <c r="I163" s="45"/>
      <c r="J163" s="45"/>
      <c r="K163" s="45"/>
      <c r="L163" s="47"/>
      <c r="M163" s="47"/>
      <c r="N163" s="47"/>
      <c r="O163" s="47"/>
      <c r="P163" s="47"/>
      <c r="Q163" s="47"/>
      <c r="R163" s="47"/>
      <c r="S163" s="47"/>
      <c r="T163" s="47"/>
      <c r="U163" s="47"/>
      <c r="V163" s="47"/>
      <c r="W163" s="47"/>
      <c r="X163" s="47"/>
      <c r="Y163" s="47"/>
    </row>
    <row r="164" spans="1:25">
      <c r="A164" s="60"/>
      <c r="B164" s="167"/>
      <c r="C164" s="167"/>
      <c r="D164" s="167"/>
      <c r="E164" s="110"/>
      <c r="F164" s="171"/>
      <c r="G164" s="171"/>
      <c r="H164" s="171"/>
      <c r="I164" s="45"/>
      <c r="J164" s="45"/>
      <c r="K164" s="45"/>
      <c r="L164" s="47"/>
      <c r="M164" s="47"/>
      <c r="N164" s="47"/>
      <c r="O164" s="47"/>
      <c r="P164" s="47"/>
      <c r="Q164" s="47"/>
      <c r="R164" s="47"/>
      <c r="S164" s="47"/>
      <c r="T164" s="47"/>
      <c r="U164" s="47"/>
      <c r="V164" s="47"/>
      <c r="W164" s="47"/>
      <c r="X164" s="47"/>
      <c r="Y164" s="47"/>
    </row>
    <row r="165" spans="1:25">
      <c r="A165" s="60"/>
      <c r="B165" s="167"/>
      <c r="C165" s="167"/>
      <c r="D165" s="167"/>
      <c r="E165" s="110"/>
      <c r="F165" s="171"/>
      <c r="G165" s="171"/>
      <c r="H165" s="171"/>
      <c r="I165" s="45"/>
      <c r="J165" s="45"/>
      <c r="K165" s="45"/>
      <c r="L165" s="47"/>
      <c r="M165" s="47"/>
      <c r="N165" s="47"/>
      <c r="O165" s="47"/>
      <c r="P165" s="47"/>
      <c r="Q165" s="47"/>
      <c r="R165" s="47"/>
      <c r="S165" s="47"/>
      <c r="T165" s="47"/>
      <c r="U165" s="47"/>
      <c r="V165" s="47"/>
      <c r="W165" s="47"/>
      <c r="X165" s="47"/>
      <c r="Y165" s="47"/>
    </row>
    <row r="166" spans="1:25">
      <c r="A166" s="60"/>
      <c r="B166" s="167"/>
      <c r="C166" s="167"/>
      <c r="D166" s="167"/>
      <c r="E166" s="110"/>
      <c r="F166" s="171"/>
      <c r="G166" s="171"/>
      <c r="H166" s="171"/>
      <c r="I166" s="45"/>
      <c r="J166" s="45"/>
      <c r="K166" s="45"/>
      <c r="L166" s="47"/>
      <c r="M166" s="47"/>
      <c r="N166" s="47"/>
      <c r="O166" s="47"/>
      <c r="P166" s="47"/>
      <c r="Q166" s="47"/>
      <c r="R166" s="47"/>
      <c r="S166" s="47"/>
      <c r="T166" s="47"/>
      <c r="U166" s="47"/>
      <c r="V166" s="47"/>
      <c r="W166" s="47"/>
      <c r="X166" s="47"/>
      <c r="Y166" s="47"/>
    </row>
    <row r="167" spans="1:25">
      <c r="A167" s="60"/>
      <c r="B167" s="167"/>
      <c r="C167" s="167"/>
      <c r="D167" s="167"/>
      <c r="E167" s="110"/>
      <c r="F167" s="171"/>
      <c r="G167" s="171"/>
      <c r="H167" s="171"/>
      <c r="I167" s="45"/>
      <c r="J167" s="45"/>
      <c r="K167" s="45"/>
      <c r="L167" s="47"/>
      <c r="M167" s="47"/>
      <c r="N167" s="47"/>
      <c r="O167" s="47"/>
      <c r="P167" s="47"/>
      <c r="Q167" s="47"/>
      <c r="R167" s="47"/>
      <c r="S167" s="47"/>
      <c r="T167" s="47"/>
      <c r="U167" s="47"/>
      <c r="V167" s="47"/>
      <c r="W167" s="47"/>
      <c r="X167" s="47"/>
      <c r="Y167" s="47"/>
    </row>
    <row r="168" spans="1:25">
      <c r="A168" s="60"/>
      <c r="B168" s="167"/>
      <c r="C168" s="167"/>
      <c r="D168" s="167"/>
      <c r="E168" s="110"/>
      <c r="F168" s="171"/>
      <c r="G168" s="171"/>
      <c r="H168" s="171"/>
      <c r="I168" s="45"/>
      <c r="J168" s="45"/>
      <c r="K168" s="45"/>
      <c r="L168" s="47"/>
      <c r="M168" s="47"/>
      <c r="N168" s="47"/>
      <c r="O168" s="47"/>
      <c r="P168" s="47"/>
      <c r="Q168" s="47"/>
      <c r="R168" s="47"/>
      <c r="S168" s="47"/>
      <c r="T168" s="47"/>
      <c r="U168" s="47"/>
      <c r="V168" s="47"/>
      <c r="W168" s="47"/>
      <c r="X168" s="47"/>
      <c r="Y168" s="47"/>
    </row>
    <row r="169" spans="1:25">
      <c r="A169" s="60"/>
      <c r="B169" s="167"/>
      <c r="C169" s="167"/>
      <c r="D169" s="167"/>
      <c r="E169" s="110"/>
      <c r="F169" s="171"/>
      <c r="G169" s="171"/>
      <c r="H169" s="171"/>
      <c r="I169" s="45"/>
      <c r="J169" s="45"/>
      <c r="K169" s="45"/>
      <c r="L169" s="47"/>
      <c r="M169" s="47"/>
      <c r="N169" s="47"/>
      <c r="O169" s="47"/>
      <c r="P169" s="47"/>
      <c r="Q169" s="47"/>
      <c r="R169" s="47"/>
      <c r="S169" s="47"/>
      <c r="T169" s="47"/>
      <c r="U169" s="47"/>
      <c r="V169" s="47"/>
      <c r="W169" s="47"/>
      <c r="X169" s="47"/>
      <c r="Y169" s="47"/>
    </row>
    <row r="170" spans="1:25">
      <c r="A170" s="60"/>
      <c r="B170" s="167"/>
      <c r="C170" s="167"/>
      <c r="D170" s="167"/>
      <c r="E170" s="110"/>
      <c r="F170" s="171"/>
      <c r="G170" s="171"/>
      <c r="H170" s="171"/>
      <c r="I170" s="45"/>
      <c r="J170" s="45"/>
      <c r="K170" s="45"/>
      <c r="L170" s="47"/>
      <c r="M170" s="47"/>
      <c r="N170" s="47"/>
      <c r="O170" s="47"/>
      <c r="P170" s="47"/>
      <c r="Q170" s="47"/>
      <c r="R170" s="47"/>
      <c r="S170" s="47"/>
      <c r="T170" s="47"/>
      <c r="U170" s="47"/>
      <c r="V170" s="47"/>
      <c r="W170" s="47"/>
      <c r="X170" s="47"/>
      <c r="Y170" s="47"/>
    </row>
    <row r="171" spans="1:25">
      <c r="A171" s="60"/>
      <c r="B171" s="167"/>
      <c r="C171" s="167"/>
      <c r="D171" s="167"/>
      <c r="E171" s="110"/>
      <c r="F171" s="171"/>
      <c r="G171" s="171"/>
      <c r="H171" s="171"/>
      <c r="I171" s="45"/>
      <c r="J171" s="45"/>
      <c r="K171" s="45"/>
      <c r="L171" s="47"/>
      <c r="M171" s="47"/>
      <c r="N171" s="47"/>
      <c r="O171" s="47"/>
      <c r="P171" s="47"/>
      <c r="Q171" s="47"/>
      <c r="R171" s="47"/>
      <c r="S171" s="47"/>
      <c r="T171" s="47"/>
      <c r="U171" s="47"/>
      <c r="V171" s="47"/>
      <c r="W171" s="47"/>
      <c r="X171" s="47"/>
      <c r="Y171" s="47"/>
    </row>
    <row r="172" spans="1:25">
      <c r="A172" s="60"/>
      <c r="B172" s="167"/>
      <c r="C172" s="167"/>
      <c r="D172" s="167"/>
      <c r="E172" s="110"/>
      <c r="F172" s="171"/>
      <c r="G172" s="171"/>
      <c r="H172" s="171"/>
      <c r="I172" s="45"/>
      <c r="J172" s="45"/>
      <c r="K172" s="45"/>
      <c r="L172" s="47"/>
      <c r="M172" s="47"/>
      <c r="N172" s="47"/>
      <c r="O172" s="47"/>
      <c r="P172" s="47"/>
      <c r="Q172" s="47"/>
      <c r="R172" s="47"/>
      <c r="S172" s="47"/>
      <c r="T172" s="47"/>
      <c r="U172" s="47"/>
      <c r="V172" s="47"/>
      <c r="W172" s="47"/>
      <c r="X172" s="47"/>
      <c r="Y172" s="47"/>
    </row>
    <row r="173" spans="1:25">
      <c r="A173" s="60"/>
      <c r="B173" s="167"/>
      <c r="C173" s="167"/>
      <c r="D173" s="167"/>
      <c r="E173" s="110"/>
      <c r="F173" s="171"/>
      <c r="G173" s="171"/>
      <c r="H173" s="171"/>
      <c r="I173" s="45"/>
      <c r="J173" s="45"/>
      <c r="K173" s="45"/>
      <c r="L173" s="47"/>
      <c r="M173" s="47"/>
      <c r="N173" s="47"/>
      <c r="O173" s="47"/>
      <c r="P173" s="47"/>
      <c r="Q173" s="47"/>
      <c r="R173" s="47"/>
      <c r="S173" s="47"/>
      <c r="T173" s="47"/>
      <c r="U173" s="47"/>
      <c r="V173" s="47"/>
      <c r="W173" s="47"/>
      <c r="X173" s="47"/>
      <c r="Y173" s="47"/>
    </row>
    <row r="174" spans="1:25">
      <c r="A174" s="60"/>
      <c r="B174" s="167"/>
      <c r="C174" s="167"/>
      <c r="D174" s="167"/>
      <c r="E174" s="110"/>
      <c r="F174" s="171"/>
      <c r="G174" s="171"/>
      <c r="H174" s="171"/>
      <c r="I174" s="45"/>
      <c r="J174" s="45"/>
      <c r="K174" s="45"/>
      <c r="L174" s="47"/>
      <c r="M174" s="47"/>
      <c r="N174" s="47"/>
      <c r="O174" s="47"/>
      <c r="P174" s="47"/>
      <c r="Q174" s="47"/>
      <c r="R174" s="47"/>
      <c r="S174" s="47"/>
      <c r="T174" s="47"/>
      <c r="U174" s="47"/>
      <c r="V174" s="47"/>
      <c r="W174" s="47"/>
      <c r="X174" s="47"/>
      <c r="Y174" s="47"/>
    </row>
    <row r="175" spans="1:25">
      <c r="A175" s="60"/>
      <c r="B175" s="167"/>
      <c r="C175" s="167"/>
      <c r="D175" s="167"/>
      <c r="E175" s="110"/>
      <c r="F175" s="171"/>
      <c r="G175" s="171"/>
      <c r="H175" s="171"/>
      <c r="I175" s="45"/>
      <c r="J175" s="45"/>
      <c r="K175" s="45"/>
      <c r="L175" s="47"/>
      <c r="M175" s="47"/>
      <c r="N175" s="47"/>
      <c r="O175" s="47"/>
      <c r="P175" s="47"/>
      <c r="Q175" s="47"/>
      <c r="R175" s="47"/>
      <c r="S175" s="47"/>
      <c r="T175" s="47"/>
      <c r="U175" s="47"/>
      <c r="V175" s="47"/>
      <c r="W175" s="47"/>
      <c r="X175" s="47"/>
      <c r="Y175" s="47"/>
    </row>
    <row r="176" spans="1:25">
      <c r="A176" s="60"/>
      <c r="B176" s="167"/>
      <c r="C176" s="167"/>
      <c r="D176" s="167"/>
      <c r="E176" s="110"/>
      <c r="F176" s="171"/>
      <c r="G176" s="171"/>
      <c r="H176" s="171"/>
      <c r="I176" s="45"/>
      <c r="J176" s="45"/>
      <c r="K176" s="45"/>
      <c r="L176" s="47"/>
      <c r="M176" s="47"/>
      <c r="N176" s="47"/>
      <c r="O176" s="47"/>
      <c r="P176" s="47"/>
      <c r="Q176" s="47"/>
      <c r="R176" s="47"/>
      <c r="S176" s="47"/>
      <c r="T176" s="47"/>
      <c r="U176" s="47"/>
      <c r="V176" s="47"/>
      <c r="W176" s="47"/>
      <c r="X176" s="47"/>
      <c r="Y176" s="47"/>
    </row>
    <row r="177" spans="1:25">
      <c r="A177" s="60"/>
      <c r="B177" s="167"/>
      <c r="C177" s="167"/>
      <c r="D177" s="167"/>
      <c r="E177" s="110"/>
      <c r="F177" s="171"/>
      <c r="G177" s="171"/>
      <c r="H177" s="171"/>
      <c r="I177" s="45"/>
      <c r="J177" s="45"/>
      <c r="K177" s="45"/>
      <c r="L177" s="47"/>
      <c r="M177" s="47"/>
      <c r="N177" s="47"/>
      <c r="O177" s="47"/>
      <c r="P177" s="47"/>
      <c r="Q177" s="47"/>
      <c r="R177" s="47"/>
      <c r="S177" s="47"/>
      <c r="T177" s="47"/>
      <c r="U177" s="47"/>
      <c r="V177" s="47"/>
      <c r="W177" s="47"/>
      <c r="X177" s="47"/>
      <c r="Y177" s="47"/>
    </row>
    <row r="178" spans="1:25">
      <c r="A178" s="60"/>
      <c r="B178" s="167"/>
      <c r="C178" s="167"/>
      <c r="D178" s="167"/>
      <c r="E178" s="110"/>
      <c r="F178" s="171"/>
      <c r="G178" s="171"/>
      <c r="H178" s="171"/>
      <c r="I178" s="45"/>
      <c r="J178" s="45"/>
      <c r="K178" s="45"/>
      <c r="L178" s="47"/>
      <c r="M178" s="47"/>
      <c r="N178" s="47"/>
      <c r="O178" s="47"/>
      <c r="P178" s="47"/>
      <c r="Q178" s="47"/>
      <c r="R178" s="47"/>
      <c r="S178" s="47"/>
      <c r="T178" s="47"/>
      <c r="U178" s="47"/>
      <c r="V178" s="47"/>
      <c r="W178" s="47"/>
      <c r="X178" s="47"/>
      <c r="Y178" s="47"/>
    </row>
    <row r="179" spans="1:25">
      <c r="A179" s="60"/>
      <c r="B179" s="167"/>
      <c r="C179" s="167"/>
      <c r="D179" s="167"/>
      <c r="E179" s="110"/>
      <c r="F179" s="171"/>
      <c r="G179" s="171"/>
      <c r="H179" s="171"/>
      <c r="I179" s="45"/>
      <c r="J179" s="45"/>
      <c r="K179" s="45"/>
      <c r="L179" s="47"/>
      <c r="M179" s="47"/>
      <c r="N179" s="47"/>
      <c r="O179" s="47"/>
      <c r="P179" s="47"/>
      <c r="Q179" s="47"/>
      <c r="R179" s="47"/>
      <c r="S179" s="47"/>
      <c r="T179" s="47"/>
      <c r="U179" s="47"/>
      <c r="V179" s="47"/>
      <c r="W179" s="47"/>
      <c r="X179" s="47"/>
      <c r="Y179" s="47"/>
    </row>
    <row r="180" spans="1:25">
      <c r="A180" s="60"/>
      <c r="B180" s="167"/>
      <c r="C180" s="167"/>
      <c r="D180" s="167"/>
      <c r="E180" s="110"/>
      <c r="F180" s="171"/>
      <c r="G180" s="171"/>
      <c r="H180" s="171"/>
      <c r="I180" s="45"/>
      <c r="J180" s="45"/>
      <c r="K180" s="45"/>
      <c r="L180" s="47"/>
      <c r="M180" s="47"/>
      <c r="N180" s="47"/>
      <c r="O180" s="47"/>
      <c r="P180" s="47"/>
      <c r="Q180" s="47"/>
      <c r="R180" s="47"/>
      <c r="S180" s="47"/>
      <c r="T180" s="47"/>
      <c r="U180" s="47"/>
      <c r="V180" s="47"/>
      <c r="W180" s="47"/>
      <c r="X180" s="47"/>
      <c r="Y180" s="47"/>
    </row>
    <row r="181" spans="1:25">
      <c r="A181" s="60"/>
      <c r="B181" s="167"/>
      <c r="C181" s="167"/>
      <c r="D181" s="167"/>
      <c r="E181" s="110"/>
      <c r="F181" s="171"/>
      <c r="G181" s="171"/>
      <c r="H181" s="171"/>
      <c r="I181" s="45"/>
      <c r="J181" s="45"/>
      <c r="K181" s="45"/>
      <c r="L181" s="47"/>
      <c r="M181" s="47"/>
      <c r="N181" s="47"/>
      <c r="O181" s="47"/>
      <c r="P181" s="47"/>
      <c r="Q181" s="47"/>
      <c r="R181" s="47"/>
      <c r="S181" s="47"/>
      <c r="T181" s="47"/>
      <c r="U181" s="47"/>
      <c r="V181" s="47"/>
      <c r="W181" s="47"/>
      <c r="X181" s="47"/>
      <c r="Y181" s="47"/>
    </row>
    <row r="182" spans="1:25">
      <c r="A182" s="60"/>
      <c r="B182" s="167"/>
      <c r="C182" s="167"/>
      <c r="D182" s="167"/>
      <c r="E182" s="110"/>
      <c r="F182" s="171"/>
      <c r="G182" s="171"/>
      <c r="H182" s="171"/>
      <c r="I182" s="45"/>
      <c r="J182" s="45"/>
      <c r="K182" s="45"/>
      <c r="L182" s="47"/>
      <c r="M182" s="47"/>
      <c r="N182" s="47"/>
      <c r="O182" s="47"/>
      <c r="P182" s="47"/>
      <c r="Q182" s="47"/>
      <c r="R182" s="47"/>
      <c r="S182" s="47"/>
      <c r="T182" s="47"/>
      <c r="U182" s="47"/>
      <c r="V182" s="47"/>
      <c r="W182" s="47"/>
      <c r="X182" s="47"/>
      <c r="Y182" s="47"/>
    </row>
    <row r="183" spans="1:25">
      <c r="A183" s="60"/>
      <c r="B183" s="167"/>
      <c r="C183" s="167"/>
      <c r="D183" s="167"/>
      <c r="E183" s="110"/>
      <c r="F183" s="171"/>
      <c r="G183" s="171"/>
      <c r="H183" s="171"/>
      <c r="I183" s="45"/>
      <c r="J183" s="45"/>
      <c r="K183" s="45"/>
      <c r="L183" s="47"/>
      <c r="M183" s="47"/>
      <c r="N183" s="47"/>
      <c r="O183" s="47"/>
      <c r="P183" s="47"/>
      <c r="Q183" s="47"/>
      <c r="R183" s="47"/>
      <c r="S183" s="47"/>
      <c r="T183" s="47"/>
      <c r="U183" s="47"/>
      <c r="V183" s="47"/>
      <c r="W183" s="47"/>
      <c r="X183" s="47"/>
      <c r="Y183" s="47"/>
    </row>
    <row r="184" spans="1:25">
      <c r="A184" s="60"/>
      <c r="B184" s="167"/>
      <c r="C184" s="167"/>
      <c r="D184" s="167"/>
      <c r="E184" s="110"/>
      <c r="F184" s="171"/>
      <c r="G184" s="171"/>
      <c r="H184" s="171"/>
      <c r="I184" s="45"/>
      <c r="J184" s="45"/>
      <c r="K184" s="45"/>
      <c r="L184" s="47"/>
      <c r="M184" s="47"/>
      <c r="N184" s="47"/>
      <c r="O184" s="47"/>
      <c r="P184" s="47"/>
      <c r="Q184" s="47"/>
      <c r="R184" s="47"/>
      <c r="S184" s="47"/>
      <c r="T184" s="47"/>
      <c r="U184" s="47"/>
      <c r="V184" s="47"/>
      <c r="W184" s="47"/>
      <c r="X184" s="47"/>
      <c r="Y184" s="47"/>
    </row>
    <row r="185" spans="1:25">
      <c r="A185" s="60"/>
      <c r="B185" s="167"/>
      <c r="C185" s="167"/>
      <c r="D185" s="167"/>
      <c r="E185" s="110"/>
      <c r="F185" s="171"/>
      <c r="G185" s="171"/>
      <c r="H185" s="171"/>
      <c r="I185" s="45"/>
      <c r="J185" s="45"/>
      <c r="K185" s="45"/>
      <c r="L185" s="47"/>
      <c r="M185" s="47"/>
      <c r="N185" s="47"/>
      <c r="O185" s="47"/>
      <c r="P185" s="47"/>
      <c r="Q185" s="47"/>
      <c r="R185" s="47"/>
      <c r="S185" s="47"/>
      <c r="T185" s="47"/>
      <c r="U185" s="47"/>
      <c r="V185" s="47"/>
      <c r="W185" s="47"/>
      <c r="X185" s="47"/>
      <c r="Y185" s="47"/>
    </row>
    <row r="186" spans="1:25">
      <c r="A186" s="60"/>
      <c r="B186" s="167"/>
      <c r="C186" s="167"/>
      <c r="D186" s="167"/>
      <c r="E186" s="110"/>
      <c r="F186" s="171"/>
      <c r="G186" s="171"/>
      <c r="H186" s="171"/>
      <c r="I186" s="45"/>
      <c r="J186" s="45"/>
      <c r="K186" s="45"/>
      <c r="L186" s="47"/>
      <c r="M186" s="47"/>
      <c r="N186" s="47"/>
      <c r="O186" s="47"/>
      <c r="P186" s="47"/>
      <c r="Q186" s="47"/>
      <c r="R186" s="47"/>
      <c r="S186" s="47"/>
      <c r="T186" s="47"/>
      <c r="U186" s="47"/>
      <c r="V186" s="47"/>
      <c r="W186" s="47"/>
      <c r="X186" s="47"/>
      <c r="Y186" s="47"/>
    </row>
    <row r="187" spans="1:25">
      <c r="A187" s="60"/>
      <c r="B187" s="167"/>
      <c r="C187" s="167"/>
      <c r="D187" s="167"/>
      <c r="E187" s="110"/>
      <c r="F187" s="171"/>
      <c r="G187" s="171"/>
      <c r="H187" s="171"/>
      <c r="I187" s="45"/>
      <c r="J187" s="45"/>
      <c r="K187" s="45"/>
      <c r="L187" s="47"/>
      <c r="M187" s="47"/>
      <c r="N187" s="47"/>
      <c r="O187" s="47"/>
      <c r="P187" s="47"/>
      <c r="Q187" s="47"/>
      <c r="R187" s="47"/>
      <c r="S187" s="47"/>
      <c r="T187" s="47"/>
      <c r="U187" s="47"/>
      <c r="V187" s="47"/>
      <c r="W187" s="47"/>
      <c r="X187" s="47"/>
      <c r="Y187" s="47"/>
    </row>
    <row r="188" spans="1:25">
      <c r="A188" s="60"/>
      <c r="B188" s="167"/>
      <c r="C188" s="167"/>
      <c r="D188" s="167"/>
      <c r="E188" s="110"/>
      <c r="F188" s="171"/>
      <c r="G188" s="171"/>
      <c r="H188" s="171"/>
      <c r="I188" s="45"/>
      <c r="J188" s="45"/>
      <c r="K188" s="45"/>
      <c r="L188" s="47"/>
      <c r="M188" s="47"/>
      <c r="N188" s="47"/>
      <c r="O188" s="47"/>
      <c r="P188" s="47"/>
      <c r="Q188" s="47"/>
      <c r="R188" s="47"/>
      <c r="S188" s="47"/>
      <c r="T188" s="47"/>
      <c r="U188" s="47"/>
      <c r="V188" s="47"/>
      <c r="W188" s="47"/>
      <c r="X188" s="47"/>
      <c r="Y188" s="47"/>
    </row>
    <row r="189" spans="1:25">
      <c r="A189" s="60"/>
      <c r="B189" s="167"/>
      <c r="C189" s="167"/>
      <c r="D189" s="167"/>
      <c r="E189" s="110"/>
      <c r="F189" s="171"/>
      <c r="G189" s="171"/>
      <c r="H189" s="171"/>
      <c r="I189" s="45"/>
      <c r="J189" s="45"/>
      <c r="K189" s="45"/>
      <c r="L189" s="47"/>
      <c r="M189" s="47"/>
      <c r="N189" s="47"/>
      <c r="O189" s="47"/>
      <c r="P189" s="47"/>
      <c r="Q189" s="47"/>
      <c r="R189" s="47"/>
      <c r="S189" s="47"/>
      <c r="T189" s="47"/>
      <c r="U189" s="47"/>
      <c r="V189" s="47"/>
      <c r="W189" s="47"/>
      <c r="X189" s="47"/>
      <c r="Y189" s="47"/>
    </row>
    <row r="190" spans="1:25">
      <c r="A190" s="60"/>
      <c r="B190" s="167"/>
      <c r="C190" s="167"/>
      <c r="D190" s="167"/>
      <c r="E190" s="110"/>
      <c r="F190" s="171"/>
      <c r="G190" s="171"/>
      <c r="H190" s="171"/>
      <c r="I190" s="45"/>
      <c r="J190" s="45"/>
      <c r="K190" s="45"/>
      <c r="L190" s="47"/>
      <c r="M190" s="47"/>
      <c r="N190" s="47"/>
      <c r="O190" s="47"/>
      <c r="P190" s="47"/>
      <c r="Q190" s="47"/>
      <c r="R190" s="47"/>
      <c r="S190" s="47"/>
      <c r="T190" s="47"/>
      <c r="U190" s="47"/>
      <c r="V190" s="47"/>
      <c r="W190" s="47"/>
      <c r="X190" s="47"/>
      <c r="Y190" s="47"/>
    </row>
    <row r="191" spans="1:25">
      <c r="A191" s="60"/>
      <c r="B191" s="167"/>
      <c r="C191" s="167"/>
      <c r="D191" s="167"/>
      <c r="E191" s="110"/>
      <c r="F191" s="171"/>
      <c r="G191" s="171"/>
      <c r="H191" s="171"/>
      <c r="I191" s="45"/>
      <c r="J191" s="45"/>
      <c r="K191" s="45"/>
      <c r="L191" s="47"/>
      <c r="M191" s="47"/>
      <c r="N191" s="47"/>
      <c r="O191" s="47"/>
      <c r="P191" s="47"/>
      <c r="Q191" s="47"/>
      <c r="R191" s="47"/>
      <c r="S191" s="47"/>
      <c r="T191" s="47"/>
      <c r="U191" s="47"/>
      <c r="V191" s="47"/>
      <c r="W191" s="47"/>
      <c r="X191" s="47"/>
      <c r="Y191" s="47"/>
    </row>
    <row r="192" spans="1:25">
      <c r="A192" s="60"/>
      <c r="B192" s="167"/>
      <c r="C192" s="167"/>
      <c r="D192" s="167"/>
      <c r="E192" s="110"/>
      <c r="F192" s="171"/>
      <c r="G192" s="171"/>
      <c r="H192" s="171"/>
      <c r="I192" s="45"/>
      <c r="J192" s="45"/>
      <c r="K192" s="45"/>
      <c r="L192" s="47"/>
      <c r="M192" s="47"/>
      <c r="N192" s="47"/>
      <c r="O192" s="47"/>
      <c r="P192" s="47"/>
      <c r="Q192" s="47"/>
      <c r="R192" s="47"/>
      <c r="S192" s="47"/>
      <c r="T192" s="47"/>
      <c r="U192" s="47"/>
      <c r="V192" s="47"/>
      <c r="W192" s="47"/>
      <c r="X192" s="47"/>
      <c r="Y192" s="47"/>
    </row>
    <row r="193" spans="1:25">
      <c r="A193" s="60"/>
      <c r="B193" s="167"/>
      <c r="C193" s="167"/>
      <c r="D193" s="167"/>
      <c r="E193" s="110"/>
      <c r="F193" s="171"/>
      <c r="G193" s="171"/>
      <c r="H193" s="171"/>
      <c r="I193" s="45"/>
      <c r="J193" s="45"/>
      <c r="K193" s="45"/>
      <c r="L193" s="47"/>
      <c r="M193" s="47"/>
      <c r="N193" s="47"/>
      <c r="O193" s="47"/>
      <c r="P193" s="47"/>
      <c r="Q193" s="47"/>
      <c r="R193" s="47"/>
      <c r="S193" s="47"/>
      <c r="T193" s="47"/>
      <c r="U193" s="47"/>
      <c r="V193" s="47"/>
      <c r="W193" s="47"/>
      <c r="X193" s="47"/>
      <c r="Y193" s="47"/>
    </row>
    <row r="194" spans="1:25">
      <c r="A194" s="60"/>
      <c r="B194" s="167"/>
      <c r="C194" s="167"/>
      <c r="D194" s="167"/>
      <c r="E194" s="110"/>
      <c r="F194" s="171"/>
      <c r="G194" s="171"/>
      <c r="H194" s="171"/>
      <c r="I194" s="45"/>
      <c r="J194" s="45"/>
      <c r="K194" s="45"/>
      <c r="L194" s="47"/>
      <c r="M194" s="47"/>
      <c r="N194" s="47"/>
      <c r="O194" s="47"/>
      <c r="P194" s="47"/>
      <c r="Q194" s="47"/>
      <c r="R194" s="47"/>
      <c r="S194" s="47"/>
      <c r="T194" s="47"/>
      <c r="U194" s="47"/>
      <c r="V194" s="47"/>
      <c r="W194" s="47"/>
      <c r="X194" s="47"/>
      <c r="Y194" s="47"/>
    </row>
    <row r="195" spans="1:25">
      <c r="A195" s="60"/>
      <c r="B195" s="167"/>
      <c r="C195" s="167"/>
      <c r="D195" s="167"/>
      <c r="E195" s="110"/>
      <c r="F195" s="171"/>
      <c r="G195" s="171"/>
      <c r="H195" s="171"/>
      <c r="I195" s="45"/>
      <c r="J195" s="45"/>
      <c r="K195" s="45"/>
      <c r="L195" s="47"/>
      <c r="M195" s="47"/>
      <c r="N195" s="47"/>
      <c r="O195" s="47"/>
      <c r="P195" s="47"/>
      <c r="Q195" s="47"/>
      <c r="R195" s="47"/>
      <c r="S195" s="47"/>
      <c r="T195" s="47"/>
      <c r="U195" s="47"/>
      <c r="V195" s="47"/>
      <c r="W195" s="47"/>
      <c r="X195" s="47"/>
      <c r="Y195" s="47"/>
    </row>
    <row r="196" spans="1:25">
      <c r="A196" s="60"/>
      <c r="B196" s="167"/>
      <c r="C196" s="167"/>
      <c r="D196" s="167"/>
      <c r="E196" s="110"/>
      <c r="F196" s="171"/>
      <c r="G196" s="171"/>
      <c r="H196" s="171"/>
      <c r="I196" s="45"/>
      <c r="J196" s="45"/>
      <c r="K196" s="45"/>
      <c r="L196" s="47"/>
      <c r="M196" s="47"/>
      <c r="N196" s="47"/>
      <c r="O196" s="47"/>
      <c r="P196" s="47"/>
      <c r="Q196" s="47"/>
      <c r="R196" s="47"/>
      <c r="S196" s="47"/>
      <c r="T196" s="47"/>
      <c r="U196" s="47"/>
      <c r="V196" s="47"/>
      <c r="W196" s="47"/>
      <c r="X196" s="47"/>
      <c r="Y196" s="47"/>
    </row>
    <row r="197" spans="1:25">
      <c r="A197" s="60"/>
      <c r="B197" s="167"/>
      <c r="C197" s="167"/>
      <c r="D197" s="167"/>
      <c r="E197" s="110"/>
      <c r="F197" s="171"/>
      <c r="G197" s="171"/>
      <c r="H197" s="171"/>
      <c r="I197" s="45"/>
      <c r="J197" s="45"/>
      <c r="K197" s="45"/>
      <c r="L197" s="47"/>
      <c r="M197" s="47"/>
      <c r="N197" s="47"/>
      <c r="O197" s="47"/>
      <c r="P197" s="47"/>
      <c r="Q197" s="47"/>
      <c r="R197" s="47"/>
      <c r="S197" s="47"/>
      <c r="T197" s="47"/>
      <c r="U197" s="47"/>
      <c r="V197" s="47"/>
      <c r="W197" s="47"/>
      <c r="X197" s="47"/>
      <c r="Y197" s="47"/>
    </row>
    <row r="198" spans="1:25">
      <c r="A198" s="60"/>
      <c r="B198" s="167"/>
      <c r="C198" s="167"/>
      <c r="D198" s="167"/>
      <c r="E198" s="110"/>
      <c r="F198" s="171"/>
      <c r="G198" s="171"/>
      <c r="H198" s="171"/>
      <c r="I198" s="45"/>
      <c r="J198" s="45"/>
      <c r="K198" s="45"/>
      <c r="L198" s="47"/>
      <c r="M198" s="47"/>
      <c r="N198" s="47"/>
      <c r="O198" s="47"/>
      <c r="P198" s="47"/>
      <c r="Q198" s="47"/>
      <c r="R198" s="47"/>
      <c r="S198" s="47"/>
      <c r="T198" s="47"/>
      <c r="U198" s="47"/>
      <c r="V198" s="47"/>
      <c r="W198" s="47"/>
      <c r="X198" s="47"/>
      <c r="Y198" s="47"/>
    </row>
    <row r="199" spans="1:25">
      <c r="A199" s="60"/>
      <c r="B199" s="167"/>
      <c r="C199" s="167"/>
      <c r="D199" s="167"/>
      <c r="E199" s="110"/>
      <c r="F199" s="171"/>
      <c r="G199" s="171"/>
      <c r="H199" s="171"/>
      <c r="I199" s="45"/>
      <c r="J199" s="45"/>
      <c r="K199" s="45"/>
      <c r="L199" s="47"/>
      <c r="M199" s="47"/>
      <c r="N199" s="47"/>
      <c r="O199" s="47"/>
      <c r="P199" s="47"/>
      <c r="Q199" s="47"/>
      <c r="R199" s="47"/>
      <c r="S199" s="47"/>
      <c r="T199" s="47"/>
      <c r="U199" s="47"/>
      <c r="V199" s="47"/>
      <c r="W199" s="47"/>
      <c r="X199" s="47"/>
      <c r="Y199" s="47"/>
    </row>
    <row r="200" spans="1:25">
      <c r="A200" s="60"/>
      <c r="B200" s="167"/>
      <c r="C200" s="167"/>
      <c r="D200" s="167"/>
      <c r="E200" s="110"/>
      <c r="F200" s="171"/>
      <c r="G200" s="171"/>
      <c r="H200" s="171"/>
      <c r="I200" s="45"/>
      <c r="J200" s="45"/>
      <c r="K200" s="45"/>
      <c r="L200" s="47"/>
      <c r="M200" s="47"/>
      <c r="N200" s="47"/>
      <c r="O200" s="47"/>
      <c r="P200" s="47"/>
      <c r="Q200" s="47"/>
      <c r="R200" s="47"/>
      <c r="S200" s="47"/>
      <c r="T200" s="47"/>
      <c r="U200" s="47"/>
      <c r="V200" s="47"/>
      <c r="W200" s="47"/>
      <c r="X200" s="47"/>
      <c r="Y200" s="47"/>
    </row>
    <row r="201" spans="1:25">
      <c r="A201" s="60"/>
      <c r="B201" s="167"/>
      <c r="C201" s="167"/>
      <c r="D201" s="167"/>
      <c r="E201" s="110"/>
      <c r="F201" s="171"/>
      <c r="G201" s="171"/>
      <c r="H201" s="171"/>
      <c r="I201" s="45"/>
      <c r="J201" s="45"/>
      <c r="K201" s="45"/>
      <c r="L201" s="47"/>
      <c r="M201" s="47"/>
      <c r="N201" s="47"/>
      <c r="O201" s="47"/>
      <c r="P201" s="47"/>
      <c r="Q201" s="47"/>
      <c r="R201" s="47"/>
      <c r="S201" s="47"/>
      <c r="T201" s="47"/>
      <c r="U201" s="47"/>
      <c r="V201" s="47"/>
      <c r="W201" s="47"/>
      <c r="X201" s="47"/>
      <c r="Y201" s="47"/>
    </row>
    <row r="202" spans="1:25">
      <c r="A202" s="60"/>
      <c r="B202" s="167"/>
      <c r="C202" s="167"/>
      <c r="D202" s="167"/>
      <c r="E202" s="110"/>
      <c r="F202" s="171"/>
      <c r="G202" s="171"/>
      <c r="H202" s="171"/>
      <c r="I202" s="45"/>
      <c r="J202" s="45"/>
      <c r="K202" s="45"/>
      <c r="L202" s="47"/>
      <c r="M202" s="47"/>
      <c r="N202" s="47"/>
      <c r="O202" s="47"/>
      <c r="P202" s="47"/>
      <c r="Q202" s="47"/>
      <c r="R202" s="47"/>
      <c r="S202" s="47"/>
      <c r="T202" s="47"/>
      <c r="U202" s="47"/>
      <c r="V202" s="47"/>
      <c r="W202" s="47"/>
      <c r="X202" s="47"/>
      <c r="Y202" s="47"/>
    </row>
    <row r="203" spans="1:25">
      <c r="A203" s="60"/>
      <c r="B203" s="167"/>
      <c r="C203" s="167"/>
      <c r="D203" s="167"/>
      <c r="E203" s="110"/>
      <c r="F203" s="171"/>
      <c r="G203" s="171"/>
      <c r="H203" s="171"/>
      <c r="I203" s="45"/>
      <c r="J203" s="45"/>
      <c r="K203" s="45"/>
      <c r="L203" s="47"/>
      <c r="M203" s="47"/>
      <c r="N203" s="47"/>
      <c r="O203" s="47"/>
      <c r="P203" s="47"/>
      <c r="Q203" s="47"/>
      <c r="R203" s="47"/>
      <c r="S203" s="47"/>
      <c r="T203" s="47"/>
      <c r="U203" s="47"/>
      <c r="V203" s="47"/>
      <c r="W203" s="47"/>
      <c r="X203" s="47"/>
      <c r="Y203" s="47"/>
    </row>
    <row r="204" spans="1:25">
      <c r="A204" s="60"/>
      <c r="B204" s="167"/>
      <c r="C204" s="167"/>
      <c r="D204" s="167"/>
      <c r="E204" s="110"/>
      <c r="F204" s="171"/>
      <c r="G204" s="171"/>
      <c r="H204" s="171"/>
      <c r="I204" s="45"/>
      <c r="J204" s="45"/>
      <c r="K204" s="45"/>
      <c r="L204" s="47"/>
      <c r="M204" s="47"/>
      <c r="N204" s="47"/>
      <c r="O204" s="47"/>
      <c r="P204" s="47"/>
      <c r="Q204" s="47"/>
      <c r="R204" s="47"/>
      <c r="S204" s="47"/>
      <c r="T204" s="47"/>
      <c r="U204" s="47"/>
      <c r="V204" s="47"/>
      <c r="W204" s="47"/>
      <c r="X204" s="47"/>
      <c r="Y204" s="47"/>
    </row>
    <row r="205" spans="1:25">
      <c r="A205" s="60"/>
      <c r="B205" s="167"/>
      <c r="C205" s="167"/>
      <c r="D205" s="167"/>
      <c r="E205" s="99"/>
      <c r="F205" s="171"/>
      <c r="G205" s="171"/>
      <c r="H205" s="171"/>
      <c r="I205" s="45"/>
      <c r="J205" s="45"/>
      <c r="K205" s="45"/>
      <c r="L205" s="47"/>
      <c r="M205" s="47"/>
      <c r="N205" s="47"/>
      <c r="O205" s="47"/>
      <c r="P205" s="47"/>
      <c r="Q205" s="47"/>
      <c r="R205" s="47"/>
      <c r="S205" s="47"/>
      <c r="T205" s="47"/>
      <c r="U205" s="47"/>
      <c r="V205" s="47"/>
      <c r="W205" s="47"/>
      <c r="X205" s="47"/>
      <c r="Y205" s="47"/>
    </row>
    <row r="206" spans="1:25">
      <c r="A206" s="60"/>
      <c r="B206" s="167"/>
      <c r="C206" s="167"/>
      <c r="D206" s="167"/>
      <c r="E206" s="99"/>
      <c r="F206" s="171"/>
      <c r="G206" s="171"/>
      <c r="H206" s="171"/>
      <c r="I206" s="45"/>
      <c r="J206" s="45"/>
      <c r="K206" s="45"/>
      <c r="L206" s="47"/>
      <c r="M206" s="47"/>
      <c r="N206" s="47"/>
      <c r="O206" s="47"/>
      <c r="P206" s="47"/>
      <c r="Q206" s="47"/>
      <c r="R206" s="47"/>
      <c r="S206" s="47"/>
      <c r="T206" s="47"/>
      <c r="U206" s="47"/>
      <c r="V206" s="47"/>
      <c r="W206" s="47"/>
      <c r="X206" s="47"/>
      <c r="Y206" s="47"/>
    </row>
    <row r="207" spans="1:25">
      <c r="A207" s="60"/>
      <c r="B207" s="167"/>
      <c r="C207" s="167"/>
      <c r="D207" s="167"/>
      <c r="E207" s="99"/>
      <c r="F207" s="171"/>
      <c r="G207" s="171"/>
      <c r="H207" s="171"/>
      <c r="I207" s="45"/>
      <c r="J207" s="45"/>
      <c r="K207" s="45"/>
      <c r="L207" s="47"/>
      <c r="M207" s="47"/>
      <c r="N207" s="47"/>
      <c r="O207" s="47"/>
      <c r="P207" s="47"/>
      <c r="Q207" s="47"/>
      <c r="R207" s="47"/>
      <c r="S207" s="47"/>
      <c r="T207" s="47"/>
      <c r="U207" s="47"/>
      <c r="V207" s="47"/>
      <c r="W207" s="47"/>
      <c r="X207" s="47"/>
      <c r="Y207" s="47"/>
    </row>
    <row r="208" spans="1:25">
      <c r="A208" s="47"/>
      <c r="B208" s="171"/>
      <c r="C208" s="171"/>
      <c r="D208" s="171"/>
      <c r="E208" s="99"/>
      <c r="F208" s="171"/>
      <c r="G208" s="171"/>
      <c r="H208" s="171"/>
      <c r="I208" s="45"/>
      <c r="J208" s="45"/>
      <c r="K208" s="45"/>
      <c r="L208" s="47"/>
      <c r="M208" s="47"/>
      <c r="N208" s="47"/>
      <c r="O208" s="47"/>
      <c r="P208" s="47"/>
      <c r="Q208" s="47"/>
      <c r="R208" s="47"/>
      <c r="S208" s="47"/>
      <c r="T208" s="47"/>
      <c r="U208" s="47"/>
      <c r="V208" s="47"/>
      <c r="W208" s="47"/>
      <c r="X208" s="47"/>
      <c r="Y208" s="47"/>
    </row>
    <row r="209" spans="1:25">
      <c r="A209" s="47"/>
      <c r="B209" s="171"/>
      <c r="C209" s="171"/>
      <c r="D209" s="171"/>
      <c r="E209" s="99"/>
      <c r="F209" s="171"/>
      <c r="G209" s="171"/>
      <c r="H209" s="171"/>
      <c r="I209" s="45"/>
      <c r="J209" s="45"/>
      <c r="K209" s="45"/>
      <c r="L209" s="47"/>
      <c r="M209" s="47"/>
      <c r="N209" s="47"/>
      <c r="O209" s="47"/>
      <c r="P209" s="47"/>
      <c r="Q209" s="47"/>
      <c r="R209" s="47"/>
      <c r="S209" s="47"/>
      <c r="T209" s="47"/>
      <c r="U209" s="47"/>
      <c r="V209" s="47"/>
      <c r="W209" s="47"/>
      <c r="X209" s="47"/>
      <c r="Y209" s="47"/>
    </row>
    <row r="210" spans="1:25">
      <c r="A210" s="47"/>
      <c r="B210" s="171"/>
      <c r="C210" s="171"/>
      <c r="D210" s="171"/>
      <c r="E210" s="99"/>
      <c r="F210" s="171"/>
      <c r="G210" s="171"/>
      <c r="H210" s="171"/>
      <c r="I210" s="45"/>
      <c r="J210" s="45"/>
      <c r="K210" s="45"/>
      <c r="L210" s="47"/>
      <c r="M210" s="47"/>
      <c r="N210" s="47"/>
      <c r="O210" s="47"/>
      <c r="P210" s="47"/>
      <c r="Q210" s="47"/>
      <c r="R210" s="47"/>
      <c r="S210" s="47"/>
      <c r="T210" s="47"/>
      <c r="U210" s="47"/>
      <c r="V210" s="47"/>
      <c r="W210" s="47"/>
      <c r="X210" s="47"/>
      <c r="Y210" s="47"/>
    </row>
    <row r="211" spans="1:25">
      <c r="A211" s="47"/>
      <c r="B211" s="171"/>
      <c r="C211" s="171"/>
      <c r="D211" s="171"/>
      <c r="E211" s="99"/>
      <c r="F211" s="171"/>
      <c r="G211" s="171"/>
      <c r="H211" s="171"/>
      <c r="I211" s="45"/>
      <c r="J211" s="45"/>
      <c r="K211" s="45"/>
      <c r="L211" s="47"/>
      <c r="M211" s="47"/>
      <c r="N211" s="47"/>
      <c r="O211" s="47"/>
      <c r="P211" s="47"/>
      <c r="Q211" s="47"/>
      <c r="R211" s="47"/>
      <c r="S211" s="47"/>
      <c r="T211" s="47"/>
      <c r="U211" s="47"/>
      <c r="V211" s="47"/>
      <c r="W211" s="47"/>
      <c r="X211" s="47"/>
      <c r="Y211" s="47"/>
    </row>
    <row r="212" spans="1:25">
      <c r="A212" s="47"/>
      <c r="B212" s="171"/>
      <c r="C212" s="171"/>
      <c r="D212" s="171"/>
      <c r="E212" s="99"/>
      <c r="F212" s="171"/>
      <c r="G212" s="171"/>
      <c r="H212" s="171"/>
      <c r="I212" s="45"/>
      <c r="J212" s="45"/>
      <c r="K212" s="45"/>
      <c r="L212" s="47"/>
      <c r="M212" s="47"/>
      <c r="N212" s="47"/>
      <c r="O212" s="47"/>
      <c r="P212" s="47"/>
      <c r="Q212" s="47"/>
      <c r="R212" s="47"/>
      <c r="S212" s="47"/>
      <c r="T212" s="47"/>
      <c r="U212" s="47"/>
      <c r="V212" s="47"/>
      <c r="W212" s="47"/>
      <c r="X212" s="47"/>
      <c r="Y212" s="47"/>
    </row>
    <row r="213" spans="1:25">
      <c r="A213" s="47"/>
      <c r="B213" s="171"/>
      <c r="C213" s="171"/>
      <c r="D213" s="171"/>
      <c r="E213" s="99"/>
      <c r="F213" s="171"/>
      <c r="G213" s="171"/>
      <c r="H213" s="171"/>
      <c r="I213" s="45"/>
      <c r="J213" s="45"/>
      <c r="K213" s="45"/>
      <c r="L213" s="47"/>
      <c r="M213" s="47"/>
      <c r="N213" s="47"/>
      <c r="O213" s="47"/>
      <c r="P213" s="47"/>
      <c r="Q213" s="47"/>
      <c r="R213" s="47"/>
      <c r="S213" s="47"/>
      <c r="T213" s="47"/>
      <c r="U213" s="47"/>
      <c r="V213" s="47"/>
      <c r="W213" s="47"/>
      <c r="X213" s="47"/>
      <c r="Y213" s="47"/>
    </row>
    <row r="214" spans="1:25">
      <c r="A214" s="47"/>
      <c r="B214" s="171"/>
      <c r="C214" s="171"/>
      <c r="D214" s="171"/>
      <c r="E214" s="99"/>
      <c r="F214" s="171"/>
      <c r="G214" s="171"/>
      <c r="H214" s="171"/>
      <c r="I214" s="45"/>
      <c r="J214" s="45"/>
      <c r="K214" s="45"/>
      <c r="L214" s="47"/>
      <c r="M214" s="47"/>
      <c r="N214" s="47"/>
      <c r="O214" s="47"/>
      <c r="P214" s="47"/>
      <c r="Q214" s="47"/>
      <c r="R214" s="47"/>
      <c r="S214" s="47"/>
      <c r="T214" s="47"/>
      <c r="U214" s="47"/>
      <c r="V214" s="47"/>
      <c r="W214" s="47"/>
      <c r="X214" s="47"/>
      <c r="Y214" s="47"/>
    </row>
    <row r="215" spans="1:25">
      <c r="A215" s="47"/>
      <c r="B215" s="171"/>
      <c r="C215" s="171"/>
      <c r="D215" s="171"/>
      <c r="E215" s="99"/>
      <c r="F215" s="171"/>
      <c r="G215" s="171"/>
      <c r="H215" s="171"/>
      <c r="I215" s="45"/>
      <c r="J215" s="45"/>
      <c r="K215" s="45"/>
      <c r="L215" s="47"/>
      <c r="M215" s="47"/>
      <c r="N215" s="47"/>
      <c r="O215" s="47"/>
      <c r="P215" s="47"/>
      <c r="Q215" s="47"/>
      <c r="R215" s="47"/>
      <c r="S215" s="47"/>
      <c r="T215" s="47"/>
      <c r="U215" s="47"/>
      <c r="V215" s="47"/>
      <c r="W215" s="47"/>
      <c r="X215" s="47"/>
      <c r="Y215" s="47"/>
    </row>
    <row r="216" spans="1:25">
      <c r="A216" s="47"/>
      <c r="B216" s="171"/>
      <c r="C216" s="171"/>
      <c r="D216" s="171"/>
      <c r="E216" s="99"/>
      <c r="F216" s="171"/>
      <c r="G216" s="171"/>
      <c r="H216" s="171"/>
      <c r="I216" s="45"/>
      <c r="J216" s="45"/>
      <c r="K216" s="45"/>
      <c r="L216" s="47"/>
      <c r="M216" s="47"/>
      <c r="N216" s="47"/>
      <c r="O216" s="47"/>
      <c r="P216" s="47"/>
      <c r="Q216" s="47"/>
      <c r="R216" s="47"/>
      <c r="S216" s="47"/>
      <c r="T216" s="47"/>
      <c r="U216" s="47"/>
      <c r="V216" s="47"/>
      <c r="W216" s="47"/>
      <c r="X216" s="47"/>
      <c r="Y216" s="47"/>
    </row>
    <row r="217" spans="1:25">
      <c r="A217" s="47"/>
      <c r="B217" s="171"/>
      <c r="C217" s="171"/>
      <c r="D217" s="171"/>
      <c r="E217" s="99"/>
      <c r="F217" s="171"/>
      <c r="G217" s="171"/>
      <c r="H217" s="171"/>
      <c r="I217" s="45"/>
      <c r="J217" s="45"/>
      <c r="K217" s="45"/>
      <c r="L217" s="47"/>
      <c r="M217" s="47"/>
      <c r="N217" s="47"/>
      <c r="O217" s="47"/>
      <c r="P217" s="47"/>
      <c r="Q217" s="47"/>
      <c r="R217" s="47"/>
      <c r="S217" s="47"/>
      <c r="T217" s="47"/>
      <c r="U217" s="47"/>
      <c r="V217" s="47"/>
      <c r="W217" s="47"/>
      <c r="X217" s="47"/>
      <c r="Y217" s="47"/>
    </row>
    <row r="218" spans="1:25">
      <c r="A218" s="47"/>
      <c r="B218" s="171"/>
      <c r="C218" s="171"/>
      <c r="D218" s="171"/>
      <c r="E218" s="99"/>
      <c r="F218" s="171"/>
      <c r="G218" s="171"/>
      <c r="H218" s="171"/>
      <c r="I218" s="45"/>
      <c r="J218" s="45"/>
      <c r="K218" s="45"/>
      <c r="L218" s="47"/>
      <c r="M218" s="47"/>
      <c r="N218" s="47"/>
      <c r="O218" s="47"/>
      <c r="P218" s="47"/>
      <c r="Q218" s="47"/>
      <c r="R218" s="47"/>
      <c r="S218" s="47"/>
      <c r="T218" s="47"/>
      <c r="U218" s="47"/>
      <c r="V218" s="47"/>
      <c r="W218" s="47"/>
      <c r="X218" s="47"/>
      <c r="Y218" s="47"/>
    </row>
    <row r="219" spans="1:25">
      <c r="A219" s="47"/>
      <c r="B219" s="171"/>
      <c r="C219" s="171"/>
      <c r="D219" s="171"/>
      <c r="E219" s="99"/>
      <c r="F219" s="171"/>
      <c r="G219" s="171"/>
      <c r="H219" s="171"/>
      <c r="I219" s="45"/>
      <c r="J219" s="45"/>
      <c r="K219" s="45"/>
      <c r="L219" s="47"/>
      <c r="M219" s="47"/>
      <c r="N219" s="47"/>
      <c r="O219" s="47"/>
      <c r="P219" s="47"/>
      <c r="Q219" s="47"/>
      <c r="R219" s="47"/>
      <c r="S219" s="47"/>
      <c r="T219" s="47"/>
      <c r="U219" s="47"/>
      <c r="V219" s="47"/>
      <c r="W219" s="47"/>
      <c r="X219" s="47"/>
      <c r="Y219" s="47"/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A154"/>
  <sheetViews>
    <sheetView zoomScale="85" zoomScaleNormal="85" topLeftCell="A13" workbookViewId="0">
      <selection activeCell="H41" sqref="H41"/>
    </sheetView>
  </sheetViews>
  <sheetFormatPr defaultColWidth="9" defaultRowHeight="13.5"/>
  <sheetData>
    <row r="1" spans="1:53">
      <c r="A1" s="154"/>
      <c r="B1" s="154" t="s">
        <v>655</v>
      </c>
      <c r="C1" s="154"/>
      <c r="D1" s="154"/>
      <c r="E1" s="154"/>
      <c r="F1" s="154"/>
      <c r="G1" s="154"/>
      <c r="H1" s="154"/>
      <c r="I1" s="154"/>
      <c r="J1" s="154"/>
      <c r="K1" s="158"/>
      <c r="L1" s="118"/>
      <c r="M1" s="118"/>
      <c r="N1" s="118"/>
      <c r="O1" s="118"/>
      <c r="P1" s="118"/>
      <c r="Q1" s="158"/>
      <c r="R1" s="118"/>
      <c r="S1" s="118"/>
      <c r="T1" s="118"/>
      <c r="U1" s="118"/>
      <c r="V1" s="118"/>
      <c r="W1" s="118"/>
      <c r="X1" s="118"/>
      <c r="Y1" s="118"/>
      <c r="Z1" s="118"/>
      <c r="AA1" s="118"/>
      <c r="AB1" s="118"/>
      <c r="AC1" s="118"/>
      <c r="AD1" s="118"/>
      <c r="AE1" s="118"/>
      <c r="AF1" s="118"/>
      <c r="AG1" s="118"/>
      <c r="AH1" s="118"/>
      <c r="AI1" s="118"/>
      <c r="AJ1" s="118"/>
      <c r="AK1" s="118"/>
      <c r="AL1" s="118"/>
      <c r="AM1" s="118"/>
      <c r="AN1" s="118"/>
      <c r="AO1" s="118"/>
      <c r="AP1" s="118"/>
      <c r="AQ1" s="118"/>
      <c r="AR1" s="118"/>
      <c r="AS1" s="118"/>
      <c r="AT1" s="118"/>
      <c r="AU1" s="118"/>
      <c r="AV1" s="118"/>
      <c r="AW1" s="118"/>
      <c r="AX1" s="118"/>
      <c r="AY1" s="118"/>
      <c r="AZ1" s="118"/>
      <c r="BA1" s="118"/>
    </row>
    <row r="2" spans="1:53">
      <c r="A2" s="98"/>
      <c r="B2" s="3"/>
      <c r="C2" s="3"/>
      <c r="D2" s="3"/>
      <c r="E2" s="3"/>
      <c r="F2" s="3"/>
      <c r="G2" s="3"/>
      <c r="H2" s="3"/>
      <c r="I2" s="3"/>
      <c r="J2" s="24"/>
      <c r="K2" s="24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AI2" s="3"/>
      <c r="AJ2" s="3"/>
      <c r="AK2" s="3"/>
      <c r="AL2" s="3"/>
      <c r="AM2" s="3"/>
      <c r="AN2" s="3"/>
      <c r="AO2" s="3"/>
      <c r="AP2" s="3"/>
      <c r="AQ2" s="3"/>
      <c r="AR2" s="3"/>
      <c r="AS2" s="3"/>
      <c r="AT2" s="3"/>
      <c r="AU2" s="3"/>
      <c r="AV2" s="3"/>
      <c r="AW2" s="3"/>
      <c r="AX2" s="3"/>
      <c r="AY2" s="3"/>
      <c r="AZ2" s="3"/>
      <c r="BA2" s="3"/>
    </row>
    <row r="3" spans="1:53">
      <c r="A3" s="98"/>
      <c r="B3" s="3"/>
      <c r="C3" s="3"/>
      <c r="D3" s="11" t="s">
        <v>1283</v>
      </c>
      <c r="E3" s="3"/>
      <c r="F3" s="3"/>
      <c r="G3" s="3"/>
      <c r="H3" s="3"/>
      <c r="I3" s="3"/>
      <c r="J3" s="24"/>
      <c r="K3" s="24"/>
      <c r="L3" s="3"/>
      <c r="M3" s="11" t="s">
        <v>1284</v>
      </c>
      <c r="N3" s="11" t="s">
        <v>828</v>
      </c>
      <c r="O3" s="3"/>
      <c r="P3" s="3"/>
      <c r="Q3" s="3"/>
      <c r="R3" s="3"/>
      <c r="S3" s="3"/>
      <c r="T3" s="11" t="s">
        <v>923</v>
      </c>
      <c r="U3" s="3"/>
      <c r="V3" s="3"/>
      <c r="W3" s="3"/>
      <c r="X3" s="3"/>
      <c r="Y3" s="3"/>
      <c r="Z3" s="11" t="s">
        <v>1285</v>
      </c>
      <c r="AA3" s="3"/>
      <c r="AB3" s="3"/>
      <c r="AC3" s="3"/>
      <c r="AD3" s="3"/>
      <c r="AE3" s="3"/>
      <c r="AF3" s="11" t="s">
        <v>1286</v>
      </c>
      <c r="AG3" s="3"/>
      <c r="AH3" s="3"/>
      <c r="AI3" s="3"/>
      <c r="AJ3" s="3"/>
      <c r="AK3" s="3"/>
      <c r="AL3" s="11" t="s">
        <v>1287</v>
      </c>
      <c r="AM3" s="3"/>
      <c r="AN3" s="3"/>
      <c r="AO3" s="3"/>
      <c r="AP3" s="3"/>
      <c r="AQ3" s="3"/>
      <c r="AR3" s="11" t="s">
        <v>154</v>
      </c>
      <c r="AS3" s="3"/>
      <c r="AT3" s="3"/>
      <c r="AU3" s="3"/>
      <c r="AV3" s="3"/>
      <c r="AW3" s="3"/>
      <c r="AX3" s="3"/>
      <c r="AY3" s="3"/>
      <c r="AZ3" s="3"/>
      <c r="BA3" s="3"/>
    </row>
    <row r="4" spans="1:53">
      <c r="A4" s="98"/>
      <c r="B4" s="3"/>
      <c r="C4" s="3"/>
      <c r="D4" s="3"/>
      <c r="E4" s="11" t="s">
        <v>1288</v>
      </c>
      <c r="F4" s="3"/>
      <c r="G4" s="3"/>
      <c r="H4" s="3"/>
      <c r="I4" s="3"/>
      <c r="J4" s="24"/>
      <c r="K4" s="24"/>
      <c r="L4" s="3"/>
      <c r="M4" s="3"/>
      <c r="N4" s="71" t="s">
        <v>863</v>
      </c>
      <c r="O4" s="71" t="s">
        <v>155</v>
      </c>
      <c r="P4" s="71" t="s">
        <v>159</v>
      </c>
      <c r="Q4" s="71" t="s">
        <v>864</v>
      </c>
      <c r="R4" s="71" t="s">
        <v>1289</v>
      </c>
      <c r="S4" s="3"/>
      <c r="T4" s="71" t="s">
        <v>863</v>
      </c>
      <c r="U4" s="71" t="s">
        <v>155</v>
      </c>
      <c r="V4" s="71" t="s">
        <v>159</v>
      </c>
      <c r="W4" s="71" t="s">
        <v>864</v>
      </c>
      <c r="X4" s="71" t="s">
        <v>1289</v>
      </c>
      <c r="Y4" s="3"/>
      <c r="Z4" s="71" t="s">
        <v>863</v>
      </c>
      <c r="AA4" s="71" t="s">
        <v>155</v>
      </c>
      <c r="AB4" s="71" t="s">
        <v>159</v>
      </c>
      <c r="AC4" s="71" t="s">
        <v>864</v>
      </c>
      <c r="AD4" s="71" t="s">
        <v>1289</v>
      </c>
      <c r="AE4" s="3"/>
      <c r="AF4" s="71" t="s">
        <v>863</v>
      </c>
      <c r="AG4" s="71" t="s">
        <v>155</v>
      </c>
      <c r="AH4" s="71" t="s">
        <v>159</v>
      </c>
      <c r="AI4" s="71" t="s">
        <v>864</v>
      </c>
      <c r="AJ4" s="71" t="s">
        <v>1289</v>
      </c>
      <c r="AK4" s="3"/>
      <c r="AL4" s="71" t="s">
        <v>863</v>
      </c>
      <c r="AM4" s="71" t="s">
        <v>155</v>
      </c>
      <c r="AN4" s="71" t="s">
        <v>159</v>
      </c>
      <c r="AO4" s="71" t="s">
        <v>864</v>
      </c>
      <c r="AP4" s="71" t="s">
        <v>1289</v>
      </c>
      <c r="AQ4" s="3"/>
      <c r="AR4" s="71" t="s">
        <v>863</v>
      </c>
      <c r="AS4" s="71" t="s">
        <v>155</v>
      </c>
      <c r="AT4" s="71" t="s">
        <v>159</v>
      </c>
      <c r="AU4" s="71" t="s">
        <v>864</v>
      </c>
      <c r="AV4" s="71" t="s">
        <v>1289</v>
      </c>
      <c r="AW4" s="3"/>
      <c r="AX4" s="3"/>
      <c r="AY4" s="3"/>
      <c r="AZ4" s="3"/>
      <c r="BA4" s="3"/>
    </row>
    <row r="5" spans="1:53">
      <c r="A5" s="98"/>
      <c r="B5" s="3"/>
      <c r="C5" s="3"/>
      <c r="D5" s="11" t="s">
        <v>1290</v>
      </c>
      <c r="E5" s="3"/>
      <c r="F5" s="3"/>
      <c r="G5" s="3"/>
      <c r="H5" s="3"/>
      <c r="I5" s="3"/>
      <c r="J5" s="24"/>
      <c r="K5" s="24"/>
      <c r="L5" s="3"/>
      <c r="M5" s="3"/>
      <c r="N5" s="112">
        <v>30</v>
      </c>
      <c r="O5" s="112">
        <v>4</v>
      </c>
      <c r="P5" s="112">
        <v>15</v>
      </c>
      <c r="Q5" s="112">
        <v>4</v>
      </c>
      <c r="R5" s="112">
        <v>11</v>
      </c>
      <c r="S5" s="112">
        <v>34</v>
      </c>
      <c r="T5" s="112">
        <v>30</v>
      </c>
      <c r="U5" s="112">
        <v>8</v>
      </c>
      <c r="V5" s="112">
        <v>12</v>
      </c>
      <c r="W5" s="112">
        <v>4</v>
      </c>
      <c r="X5" s="112">
        <v>8</v>
      </c>
      <c r="Y5" s="112">
        <v>32</v>
      </c>
      <c r="Z5" s="112">
        <v>21</v>
      </c>
      <c r="AA5" s="112">
        <v>10</v>
      </c>
      <c r="AB5" s="112">
        <v>8</v>
      </c>
      <c r="AC5" s="112">
        <v>4</v>
      </c>
      <c r="AD5" s="112">
        <v>10</v>
      </c>
      <c r="AE5" s="112">
        <v>32</v>
      </c>
      <c r="AF5" s="112">
        <v>18</v>
      </c>
      <c r="AG5" s="112">
        <v>5</v>
      </c>
      <c r="AH5" s="112">
        <v>7</v>
      </c>
      <c r="AI5" s="112">
        <v>12</v>
      </c>
      <c r="AJ5" s="112">
        <v>8</v>
      </c>
      <c r="AK5" s="112">
        <v>32</v>
      </c>
      <c r="AL5" s="112">
        <v>27</v>
      </c>
      <c r="AM5" s="112">
        <v>10</v>
      </c>
      <c r="AN5" s="112">
        <v>8</v>
      </c>
      <c r="AO5" s="112">
        <v>6</v>
      </c>
      <c r="AP5" s="112">
        <v>8</v>
      </c>
      <c r="AQ5" s="112">
        <v>32</v>
      </c>
      <c r="AR5" s="112">
        <v>18</v>
      </c>
      <c r="AS5" s="112">
        <v>4</v>
      </c>
      <c r="AT5" s="112">
        <v>8</v>
      </c>
      <c r="AU5" s="112">
        <v>7</v>
      </c>
      <c r="AV5" s="112">
        <v>13</v>
      </c>
      <c r="AW5" s="112">
        <v>32</v>
      </c>
      <c r="AX5" s="3"/>
      <c r="AY5" s="3"/>
      <c r="AZ5" s="3"/>
      <c r="BA5" s="3"/>
    </row>
    <row r="6" spans="1:53">
      <c r="A6" s="98"/>
      <c r="B6" s="3"/>
      <c r="C6" s="3"/>
      <c r="D6" s="11" t="s">
        <v>1291</v>
      </c>
      <c r="E6" s="3"/>
      <c r="F6" s="3"/>
      <c r="G6" s="3"/>
      <c r="H6" s="3"/>
      <c r="I6" s="3"/>
      <c r="J6" s="24"/>
      <c r="K6" s="24"/>
      <c r="L6" s="3"/>
      <c r="M6" s="3"/>
      <c r="N6" s="162">
        <v>36</v>
      </c>
      <c r="O6" s="162">
        <v>5</v>
      </c>
      <c r="P6" s="162">
        <v>18</v>
      </c>
      <c r="Q6" s="162">
        <v>5</v>
      </c>
      <c r="R6" s="162">
        <v>13</v>
      </c>
      <c r="S6" s="3"/>
      <c r="T6" s="162">
        <v>36</v>
      </c>
      <c r="U6" s="162">
        <v>10</v>
      </c>
      <c r="V6" s="162">
        <v>14</v>
      </c>
      <c r="W6" s="162">
        <v>5</v>
      </c>
      <c r="X6" s="162">
        <v>10</v>
      </c>
      <c r="Y6" s="3"/>
      <c r="Z6" s="162">
        <v>25</v>
      </c>
      <c r="AA6" s="162">
        <v>12</v>
      </c>
      <c r="AB6" s="162">
        <v>10</v>
      </c>
      <c r="AC6" s="162">
        <v>5</v>
      </c>
      <c r="AD6" s="162">
        <v>12</v>
      </c>
      <c r="AE6" s="3"/>
      <c r="AF6" s="162">
        <v>22</v>
      </c>
      <c r="AG6" s="162">
        <v>6</v>
      </c>
      <c r="AH6" s="162">
        <v>8</v>
      </c>
      <c r="AI6" s="162">
        <v>14</v>
      </c>
      <c r="AJ6" s="162">
        <v>10</v>
      </c>
      <c r="AK6" s="3"/>
      <c r="AL6" s="162">
        <v>32</v>
      </c>
      <c r="AM6" s="162">
        <v>12</v>
      </c>
      <c r="AN6" s="162">
        <v>10</v>
      </c>
      <c r="AO6" s="162">
        <v>7</v>
      </c>
      <c r="AP6" s="162">
        <v>10</v>
      </c>
      <c r="AQ6" s="166"/>
      <c r="AR6" s="162">
        <v>22</v>
      </c>
      <c r="AS6" s="162">
        <v>5</v>
      </c>
      <c r="AT6" s="162">
        <v>10</v>
      </c>
      <c r="AU6" s="162">
        <v>8</v>
      </c>
      <c r="AV6" s="162">
        <v>16</v>
      </c>
      <c r="AW6" s="166"/>
      <c r="AX6" s="166"/>
      <c r="AY6" s="166"/>
      <c r="AZ6" s="166"/>
      <c r="BA6" s="166"/>
    </row>
    <row r="7" spans="1:53">
      <c r="A7" s="98"/>
      <c r="B7" s="3"/>
      <c r="C7" s="3"/>
      <c r="D7" s="11" t="s">
        <v>1292</v>
      </c>
      <c r="E7" s="3"/>
      <c r="F7" s="3"/>
      <c r="G7" s="3"/>
      <c r="H7" s="3"/>
      <c r="I7" s="3"/>
      <c r="J7" s="24"/>
      <c r="K7" s="24"/>
      <c r="L7" s="3"/>
      <c r="M7" s="3"/>
      <c r="N7" s="162">
        <v>43</v>
      </c>
      <c r="O7" s="162">
        <v>6</v>
      </c>
      <c r="P7" s="162">
        <v>22</v>
      </c>
      <c r="Q7" s="162">
        <v>6</v>
      </c>
      <c r="R7" s="162">
        <v>16</v>
      </c>
      <c r="S7" s="3"/>
      <c r="T7" s="162">
        <v>43</v>
      </c>
      <c r="U7" s="162">
        <v>12</v>
      </c>
      <c r="V7" s="162">
        <v>17</v>
      </c>
      <c r="W7" s="162">
        <v>6</v>
      </c>
      <c r="X7" s="162">
        <v>12</v>
      </c>
      <c r="Y7" s="3"/>
      <c r="Z7" s="162">
        <v>30</v>
      </c>
      <c r="AA7" s="162">
        <v>14</v>
      </c>
      <c r="AB7" s="162">
        <v>12</v>
      </c>
      <c r="AC7" s="162">
        <v>6</v>
      </c>
      <c r="AD7" s="162">
        <v>14</v>
      </c>
      <c r="AE7" s="3"/>
      <c r="AF7" s="162">
        <v>26</v>
      </c>
      <c r="AG7" s="162">
        <v>7</v>
      </c>
      <c r="AH7" s="162">
        <v>10</v>
      </c>
      <c r="AI7" s="162">
        <v>17</v>
      </c>
      <c r="AJ7" s="162">
        <v>12</v>
      </c>
      <c r="AK7" s="3"/>
      <c r="AL7" s="162">
        <v>39</v>
      </c>
      <c r="AM7" s="162">
        <v>14</v>
      </c>
      <c r="AN7" s="162">
        <v>12</v>
      </c>
      <c r="AO7" s="162">
        <v>9</v>
      </c>
      <c r="AP7" s="162">
        <v>12</v>
      </c>
      <c r="AQ7" s="166"/>
      <c r="AR7" s="162">
        <v>26</v>
      </c>
      <c r="AS7" s="162">
        <v>6</v>
      </c>
      <c r="AT7" s="162">
        <v>12</v>
      </c>
      <c r="AU7" s="162">
        <v>10</v>
      </c>
      <c r="AV7" s="162">
        <v>19</v>
      </c>
      <c r="AW7" s="166"/>
      <c r="AX7" s="166"/>
      <c r="AY7" s="166"/>
      <c r="AZ7" s="166"/>
      <c r="BA7" s="166"/>
    </row>
    <row r="8" spans="1:53">
      <c r="A8" s="98"/>
      <c r="B8" s="3"/>
      <c r="C8" s="3"/>
      <c r="D8" s="3"/>
      <c r="E8" s="11" t="s">
        <v>1293</v>
      </c>
      <c r="F8" s="3"/>
      <c r="G8" s="3"/>
      <c r="H8" s="161"/>
      <c r="I8" s="3"/>
      <c r="J8" s="24"/>
      <c r="K8" s="24"/>
      <c r="L8" s="3"/>
      <c r="M8" s="3"/>
      <c r="N8" s="162">
        <v>52</v>
      </c>
      <c r="O8" s="162">
        <v>7</v>
      </c>
      <c r="P8" s="162">
        <v>26</v>
      </c>
      <c r="Q8" s="162">
        <v>7</v>
      </c>
      <c r="R8" s="162">
        <v>19</v>
      </c>
      <c r="S8" s="3"/>
      <c r="T8" s="162">
        <v>52</v>
      </c>
      <c r="U8" s="162">
        <v>14</v>
      </c>
      <c r="V8" s="162">
        <v>21</v>
      </c>
      <c r="W8" s="162">
        <v>7</v>
      </c>
      <c r="X8" s="162">
        <v>14</v>
      </c>
      <c r="Y8" s="3"/>
      <c r="Z8" s="162">
        <v>36</v>
      </c>
      <c r="AA8" s="162">
        <v>17</v>
      </c>
      <c r="AB8" s="162">
        <v>14</v>
      </c>
      <c r="AC8" s="162">
        <v>7</v>
      </c>
      <c r="AD8" s="162">
        <v>17</v>
      </c>
      <c r="AE8" s="3"/>
      <c r="AF8" s="162">
        <v>31</v>
      </c>
      <c r="AG8" s="162">
        <v>9</v>
      </c>
      <c r="AH8" s="162">
        <v>12</v>
      </c>
      <c r="AI8" s="162">
        <v>21</v>
      </c>
      <c r="AJ8" s="162">
        <v>14</v>
      </c>
      <c r="AK8" s="3"/>
      <c r="AL8" s="162">
        <v>47</v>
      </c>
      <c r="AM8" s="162">
        <v>17</v>
      </c>
      <c r="AN8" s="162">
        <v>14</v>
      </c>
      <c r="AO8" s="162">
        <v>10</v>
      </c>
      <c r="AP8" s="162">
        <v>14</v>
      </c>
      <c r="AQ8" s="166"/>
      <c r="AR8" s="162">
        <v>31</v>
      </c>
      <c r="AS8" s="162">
        <v>7</v>
      </c>
      <c r="AT8" s="162">
        <v>14</v>
      </c>
      <c r="AU8" s="162">
        <v>12</v>
      </c>
      <c r="AV8" s="162">
        <v>22</v>
      </c>
      <c r="AW8" s="166"/>
      <c r="AX8" s="166"/>
      <c r="AY8" s="166"/>
      <c r="AZ8" s="166"/>
      <c r="BA8" s="166"/>
    </row>
    <row r="9" spans="1:53">
      <c r="A9" s="98"/>
      <c r="B9" s="3"/>
      <c r="C9" s="3"/>
      <c r="D9" s="3"/>
      <c r="E9" s="3"/>
      <c r="F9" s="3"/>
      <c r="G9" s="3"/>
      <c r="H9" s="3"/>
      <c r="I9" s="3"/>
      <c r="J9" s="24"/>
      <c r="K9" s="24"/>
      <c r="L9" s="3"/>
      <c r="M9" s="3"/>
      <c r="N9" s="162">
        <v>67</v>
      </c>
      <c r="O9" s="162">
        <v>9</v>
      </c>
      <c r="P9" s="162">
        <v>34</v>
      </c>
      <c r="Q9" s="162">
        <v>9</v>
      </c>
      <c r="R9" s="162">
        <v>25</v>
      </c>
      <c r="S9" s="3"/>
      <c r="T9" s="162">
        <v>67</v>
      </c>
      <c r="U9" s="162">
        <v>18</v>
      </c>
      <c r="V9" s="162">
        <v>27</v>
      </c>
      <c r="W9" s="162">
        <v>9</v>
      </c>
      <c r="X9" s="162">
        <v>18</v>
      </c>
      <c r="Y9" s="3"/>
      <c r="Z9" s="162">
        <v>47</v>
      </c>
      <c r="AA9" s="162">
        <v>22</v>
      </c>
      <c r="AB9" s="162">
        <v>18</v>
      </c>
      <c r="AC9" s="162">
        <v>9</v>
      </c>
      <c r="AD9" s="162">
        <v>22</v>
      </c>
      <c r="AE9" s="3"/>
      <c r="AF9" s="162">
        <v>40</v>
      </c>
      <c r="AG9" s="162">
        <v>11</v>
      </c>
      <c r="AH9" s="162">
        <v>16</v>
      </c>
      <c r="AI9" s="162">
        <v>27</v>
      </c>
      <c r="AJ9" s="162">
        <v>18</v>
      </c>
      <c r="AK9" s="3"/>
      <c r="AL9" s="162">
        <v>61</v>
      </c>
      <c r="AM9" s="162">
        <v>22</v>
      </c>
      <c r="AN9" s="162">
        <v>18</v>
      </c>
      <c r="AO9" s="162">
        <v>13</v>
      </c>
      <c r="AP9" s="162">
        <v>18</v>
      </c>
      <c r="AQ9" s="166"/>
      <c r="AR9" s="162">
        <v>40</v>
      </c>
      <c r="AS9" s="162">
        <v>9</v>
      </c>
      <c r="AT9" s="162">
        <v>18</v>
      </c>
      <c r="AU9" s="162">
        <v>16</v>
      </c>
      <c r="AV9" s="162">
        <v>29</v>
      </c>
      <c r="AW9" s="166"/>
      <c r="AX9" s="166"/>
      <c r="AY9" s="166"/>
      <c r="AZ9" s="166"/>
      <c r="BA9" s="166"/>
    </row>
    <row r="10" spans="1:53">
      <c r="A10" s="98"/>
      <c r="B10" s="3"/>
      <c r="C10" s="3"/>
      <c r="D10" s="3"/>
      <c r="E10" s="11" t="s">
        <v>1294</v>
      </c>
      <c r="F10" s="3"/>
      <c r="G10" s="3"/>
      <c r="H10" s="3"/>
      <c r="I10" s="3"/>
      <c r="J10" s="24"/>
      <c r="K10" s="24"/>
      <c r="L10" s="3"/>
      <c r="M10" s="3"/>
      <c r="N10" s="162">
        <v>88</v>
      </c>
      <c r="O10" s="162">
        <v>12</v>
      </c>
      <c r="P10" s="162">
        <v>44</v>
      </c>
      <c r="Q10" s="162">
        <v>12</v>
      </c>
      <c r="R10" s="162">
        <v>32</v>
      </c>
      <c r="S10" s="3"/>
      <c r="T10" s="162">
        <v>88</v>
      </c>
      <c r="U10" s="162">
        <v>23</v>
      </c>
      <c r="V10" s="162">
        <v>35</v>
      </c>
      <c r="W10" s="162">
        <v>12</v>
      </c>
      <c r="X10" s="162">
        <v>23</v>
      </c>
      <c r="Y10" s="3"/>
      <c r="Z10" s="162">
        <v>61</v>
      </c>
      <c r="AA10" s="162">
        <v>29</v>
      </c>
      <c r="AB10" s="162">
        <v>23</v>
      </c>
      <c r="AC10" s="162">
        <v>12</v>
      </c>
      <c r="AD10" s="162">
        <v>29</v>
      </c>
      <c r="AE10" s="3"/>
      <c r="AF10" s="162">
        <v>53</v>
      </c>
      <c r="AG10" s="162">
        <v>15</v>
      </c>
      <c r="AH10" s="162">
        <v>20</v>
      </c>
      <c r="AI10" s="162">
        <v>35</v>
      </c>
      <c r="AJ10" s="162">
        <v>23</v>
      </c>
      <c r="AK10" s="3"/>
      <c r="AL10" s="162">
        <v>79</v>
      </c>
      <c r="AM10" s="162">
        <v>29</v>
      </c>
      <c r="AN10" s="162">
        <v>23</v>
      </c>
      <c r="AO10" s="162">
        <v>18</v>
      </c>
      <c r="AP10" s="162">
        <v>23</v>
      </c>
      <c r="AQ10" s="166"/>
      <c r="AR10" s="162">
        <v>53</v>
      </c>
      <c r="AS10" s="162">
        <v>12</v>
      </c>
      <c r="AT10" s="162">
        <v>23</v>
      </c>
      <c r="AU10" s="162">
        <v>20</v>
      </c>
      <c r="AV10" s="162">
        <v>38</v>
      </c>
      <c r="AW10" s="166"/>
      <c r="AX10" s="166"/>
      <c r="AY10" s="166"/>
      <c r="AZ10" s="166"/>
      <c r="BA10" s="166"/>
    </row>
    <row r="11" spans="1:53">
      <c r="A11" s="98"/>
      <c r="B11" s="3"/>
      <c r="C11" s="3"/>
      <c r="D11" s="3"/>
      <c r="E11" s="3"/>
      <c r="F11" s="11" t="s">
        <v>1295</v>
      </c>
      <c r="G11" s="3"/>
      <c r="H11" s="3"/>
      <c r="I11" s="3"/>
      <c r="J11" s="24"/>
      <c r="K11" s="24"/>
      <c r="L11" s="3"/>
      <c r="M11" s="3"/>
      <c r="N11" s="162">
        <v>114</v>
      </c>
      <c r="O11" s="162">
        <v>15</v>
      </c>
      <c r="P11" s="162">
        <v>57</v>
      </c>
      <c r="Q11" s="162">
        <v>15</v>
      </c>
      <c r="R11" s="162">
        <v>42</v>
      </c>
      <c r="S11" s="3"/>
      <c r="T11" s="162">
        <v>114</v>
      </c>
      <c r="U11" s="162">
        <v>30</v>
      </c>
      <c r="V11" s="162">
        <v>46</v>
      </c>
      <c r="W11" s="162">
        <v>15</v>
      </c>
      <c r="X11" s="162">
        <v>30</v>
      </c>
      <c r="Y11" s="3"/>
      <c r="Z11" s="162">
        <v>80</v>
      </c>
      <c r="AA11" s="162">
        <v>38</v>
      </c>
      <c r="AB11" s="162">
        <v>30</v>
      </c>
      <c r="AC11" s="162">
        <v>15</v>
      </c>
      <c r="AD11" s="162">
        <v>38</v>
      </c>
      <c r="AE11" s="3"/>
      <c r="AF11" s="162">
        <v>68</v>
      </c>
      <c r="AG11" s="162">
        <v>19</v>
      </c>
      <c r="AH11" s="162">
        <v>27</v>
      </c>
      <c r="AI11" s="162">
        <v>46</v>
      </c>
      <c r="AJ11" s="162">
        <v>30</v>
      </c>
      <c r="AK11" s="3"/>
      <c r="AL11" s="162">
        <v>103</v>
      </c>
      <c r="AM11" s="162">
        <v>38</v>
      </c>
      <c r="AN11" s="162">
        <v>30</v>
      </c>
      <c r="AO11" s="162">
        <v>23</v>
      </c>
      <c r="AP11" s="162">
        <v>30</v>
      </c>
      <c r="AQ11" s="166"/>
      <c r="AR11" s="162">
        <v>68</v>
      </c>
      <c r="AS11" s="162">
        <v>15</v>
      </c>
      <c r="AT11" s="162">
        <v>30</v>
      </c>
      <c r="AU11" s="162">
        <v>27</v>
      </c>
      <c r="AV11" s="162">
        <v>49</v>
      </c>
      <c r="AW11" s="166"/>
      <c r="AX11" s="166"/>
      <c r="AY11" s="166"/>
      <c r="AZ11" s="166"/>
      <c r="BA11" s="166"/>
    </row>
    <row r="12" spans="1:53">
      <c r="A12" s="98"/>
      <c r="B12" s="3"/>
      <c r="C12" s="3"/>
      <c r="D12" s="3"/>
      <c r="F12" s="3"/>
      <c r="G12" s="3"/>
      <c r="H12" s="3"/>
      <c r="I12" s="3"/>
      <c r="J12" s="24"/>
      <c r="K12" s="24"/>
      <c r="L12" s="3"/>
      <c r="M12" s="3"/>
      <c r="N12" s="162">
        <v>148</v>
      </c>
      <c r="O12" s="162">
        <v>20</v>
      </c>
      <c r="P12" s="162">
        <v>74</v>
      </c>
      <c r="Q12" s="162">
        <v>20</v>
      </c>
      <c r="R12" s="162">
        <v>54</v>
      </c>
      <c r="S12" s="3"/>
      <c r="T12" s="162">
        <v>148</v>
      </c>
      <c r="U12" s="162">
        <v>39</v>
      </c>
      <c r="V12" s="162">
        <v>59</v>
      </c>
      <c r="W12" s="162">
        <v>20</v>
      </c>
      <c r="X12" s="162">
        <v>39</v>
      </c>
      <c r="Y12" s="3"/>
      <c r="Z12" s="162">
        <v>104</v>
      </c>
      <c r="AA12" s="162">
        <v>49</v>
      </c>
      <c r="AB12" s="162">
        <v>39</v>
      </c>
      <c r="AC12" s="162">
        <v>20</v>
      </c>
      <c r="AD12" s="162">
        <v>49</v>
      </c>
      <c r="AE12" s="3"/>
      <c r="AF12" s="162">
        <v>89</v>
      </c>
      <c r="AG12" s="162">
        <v>25</v>
      </c>
      <c r="AH12" s="162">
        <v>35</v>
      </c>
      <c r="AI12" s="162">
        <v>59</v>
      </c>
      <c r="AJ12" s="162">
        <v>39</v>
      </c>
      <c r="AK12" s="3"/>
      <c r="AL12" s="162">
        <v>133</v>
      </c>
      <c r="AM12" s="162">
        <v>49</v>
      </c>
      <c r="AN12" s="162">
        <v>39</v>
      </c>
      <c r="AO12" s="162">
        <v>30</v>
      </c>
      <c r="AP12" s="162">
        <v>39</v>
      </c>
      <c r="AQ12" s="166"/>
      <c r="AR12" s="162">
        <v>89</v>
      </c>
      <c r="AS12" s="162">
        <v>20</v>
      </c>
      <c r="AT12" s="162">
        <v>39</v>
      </c>
      <c r="AU12" s="162">
        <v>35</v>
      </c>
      <c r="AV12" s="162">
        <v>64</v>
      </c>
      <c r="AW12" s="166"/>
      <c r="AX12" s="166"/>
      <c r="AY12" s="166"/>
      <c r="AZ12" s="166"/>
      <c r="BA12" s="166"/>
    </row>
    <row r="13" spans="1:53">
      <c r="A13" s="98"/>
      <c r="B13" s="3"/>
      <c r="C13" s="3"/>
      <c r="D13" s="3"/>
      <c r="E13" s="3"/>
      <c r="F13" s="3"/>
      <c r="G13" s="3"/>
      <c r="H13" s="3"/>
      <c r="I13" s="3"/>
      <c r="J13" s="24"/>
      <c r="K13" s="24"/>
      <c r="L13" s="3"/>
      <c r="M13" s="3"/>
      <c r="N13" s="162">
        <v>192</v>
      </c>
      <c r="O13" s="162">
        <v>26</v>
      </c>
      <c r="P13" s="162">
        <v>96</v>
      </c>
      <c r="Q13" s="162">
        <v>26</v>
      </c>
      <c r="R13" s="162">
        <v>71</v>
      </c>
      <c r="S13" s="3"/>
      <c r="T13" s="162">
        <v>192</v>
      </c>
      <c r="U13" s="162">
        <v>51</v>
      </c>
      <c r="V13" s="162">
        <v>77</v>
      </c>
      <c r="W13" s="162">
        <v>26</v>
      </c>
      <c r="X13" s="162">
        <v>51</v>
      </c>
      <c r="Y13" s="3"/>
      <c r="Z13" s="162">
        <v>135</v>
      </c>
      <c r="AA13" s="162">
        <v>64</v>
      </c>
      <c r="AB13" s="162">
        <v>51</v>
      </c>
      <c r="AC13" s="162">
        <v>26</v>
      </c>
      <c r="AD13" s="162">
        <v>64</v>
      </c>
      <c r="AE13" s="3"/>
      <c r="AF13" s="162">
        <v>115</v>
      </c>
      <c r="AG13" s="162">
        <v>32</v>
      </c>
      <c r="AH13" s="162">
        <v>45</v>
      </c>
      <c r="AI13" s="162">
        <v>77</v>
      </c>
      <c r="AJ13" s="162">
        <v>51</v>
      </c>
      <c r="AK13" s="3"/>
      <c r="AL13" s="162">
        <v>173</v>
      </c>
      <c r="AM13" s="162">
        <v>64</v>
      </c>
      <c r="AN13" s="162">
        <v>51</v>
      </c>
      <c r="AO13" s="162">
        <v>38</v>
      </c>
      <c r="AP13" s="162">
        <v>51</v>
      </c>
      <c r="AQ13" s="166"/>
      <c r="AR13" s="162">
        <v>115</v>
      </c>
      <c r="AS13" s="162">
        <v>26</v>
      </c>
      <c r="AT13" s="162">
        <v>51</v>
      </c>
      <c r="AU13" s="162">
        <v>45</v>
      </c>
      <c r="AV13" s="162">
        <v>83</v>
      </c>
      <c r="AW13" s="166"/>
      <c r="AX13" s="166"/>
      <c r="AY13" s="166"/>
      <c r="AZ13" s="166"/>
      <c r="BA13" s="166"/>
    </row>
    <row r="14" spans="1:53">
      <c r="A14" s="98"/>
      <c r="B14" s="3"/>
      <c r="C14" s="3"/>
      <c r="D14" s="11" t="s">
        <v>1296</v>
      </c>
      <c r="E14" s="3"/>
      <c r="F14" s="3"/>
      <c r="G14" s="3"/>
      <c r="H14" s="3"/>
      <c r="I14" s="3"/>
      <c r="J14" s="24"/>
      <c r="K14" s="24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  <c r="AH14" s="3"/>
      <c r="AI14" s="3"/>
      <c r="AJ14" s="3"/>
      <c r="AK14" s="3"/>
      <c r="AL14" s="3"/>
      <c r="AM14" s="3"/>
      <c r="AN14" s="3"/>
      <c r="AO14" s="3"/>
      <c r="AP14" s="3"/>
      <c r="AQ14" s="3"/>
      <c r="AR14" s="3"/>
      <c r="AS14" s="3"/>
      <c r="AT14" s="3"/>
      <c r="AU14" s="3"/>
      <c r="AV14" s="3"/>
      <c r="AW14" s="3"/>
      <c r="AX14" s="3"/>
      <c r="AY14" s="3"/>
      <c r="AZ14" s="3"/>
      <c r="BA14" s="3"/>
    </row>
    <row r="15" spans="1:53">
      <c r="A15" s="98"/>
      <c r="B15" s="3"/>
      <c r="C15" s="3"/>
      <c r="D15" s="3"/>
      <c r="E15" s="3"/>
      <c r="F15" s="3"/>
      <c r="G15" s="3"/>
      <c r="H15" s="3"/>
      <c r="I15" s="3"/>
      <c r="J15" s="24"/>
      <c r="K15" s="24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3"/>
      <c r="AK15" s="3"/>
      <c r="AL15" s="3"/>
      <c r="AM15" s="3"/>
      <c r="AN15" s="3"/>
      <c r="AO15" s="3"/>
      <c r="AP15" s="3"/>
      <c r="AQ15" s="3"/>
      <c r="AR15" s="3"/>
      <c r="AS15" s="3"/>
      <c r="AT15" s="3"/>
      <c r="AU15" s="3"/>
      <c r="AV15" s="3"/>
      <c r="AW15" s="3"/>
      <c r="AX15" s="3"/>
      <c r="AY15" s="3"/>
      <c r="AZ15" s="3"/>
      <c r="BA15" s="3"/>
    </row>
    <row r="16" ht="36" spans="1:53">
      <c r="A16" s="71" t="s">
        <v>859</v>
      </c>
      <c r="B16" s="71" t="s">
        <v>860</v>
      </c>
      <c r="C16" s="71" t="s">
        <v>861</v>
      </c>
      <c r="D16" s="71" t="s">
        <v>862</v>
      </c>
      <c r="E16" s="71" t="s">
        <v>863</v>
      </c>
      <c r="F16" s="71" t="s">
        <v>155</v>
      </c>
      <c r="G16" s="71" t="s">
        <v>159</v>
      </c>
      <c r="H16" s="71" t="s">
        <v>864</v>
      </c>
      <c r="I16" s="71" t="s">
        <v>1289</v>
      </c>
      <c r="J16" s="71" t="s">
        <v>1297</v>
      </c>
      <c r="K16" s="160" t="s">
        <v>1298</v>
      </c>
      <c r="L16" s="87" t="s">
        <v>937</v>
      </c>
      <c r="M16" s="90"/>
      <c r="N16" s="87" t="s">
        <v>1299</v>
      </c>
      <c r="O16" s="87" t="s">
        <v>1300</v>
      </c>
      <c r="P16" s="90"/>
      <c r="Q16" s="165"/>
      <c r="R16" s="90"/>
      <c r="S16" s="90"/>
      <c r="T16" s="90"/>
      <c r="U16" s="90"/>
      <c r="V16" s="90"/>
      <c r="W16" s="90"/>
      <c r="X16" s="165"/>
      <c r="Y16" s="90"/>
      <c r="Z16" s="90"/>
      <c r="AA16" s="90"/>
      <c r="AB16" s="90"/>
      <c r="AC16" s="90"/>
      <c r="AD16" s="90"/>
      <c r="AE16" s="165"/>
      <c r="AF16" s="90"/>
      <c r="AG16" s="90"/>
      <c r="AH16" s="90"/>
      <c r="AI16" s="90"/>
      <c r="AJ16" s="90"/>
      <c r="AK16" s="90"/>
      <c r="AL16" s="90"/>
      <c r="AM16" s="90"/>
      <c r="AN16" s="90"/>
      <c r="AO16" s="90"/>
      <c r="AP16" s="90"/>
      <c r="AQ16" s="90"/>
      <c r="AR16" s="90"/>
      <c r="AS16" s="90"/>
      <c r="AT16" s="90"/>
      <c r="AU16" s="90"/>
      <c r="AV16" s="90"/>
      <c r="AW16" s="90"/>
      <c r="AX16" s="90"/>
      <c r="AY16" s="90"/>
      <c r="AZ16" s="90"/>
      <c r="BA16" s="90"/>
    </row>
    <row r="17" ht="48" spans="1:53">
      <c r="A17" s="97" t="s">
        <v>1301</v>
      </c>
      <c r="C17" s="11" t="s">
        <v>770</v>
      </c>
      <c r="D17" s="155" t="s">
        <v>757</v>
      </c>
      <c r="E17" s="112">
        <v>30</v>
      </c>
      <c r="F17" s="112">
        <v>4</v>
      </c>
      <c r="G17" s="112">
        <v>15</v>
      </c>
      <c r="H17" s="112">
        <v>4</v>
      </c>
      <c r="I17" s="112">
        <v>11</v>
      </c>
      <c r="J17" s="23" t="s">
        <v>1302</v>
      </c>
      <c r="K17" s="23" t="s">
        <v>1303</v>
      </c>
      <c r="L17" s="11" t="s">
        <v>828</v>
      </c>
      <c r="M17" s="3"/>
      <c r="N17" s="3"/>
      <c r="O17" s="11" t="s">
        <v>845</v>
      </c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  <c r="AH17" s="3"/>
      <c r="AI17" s="3"/>
      <c r="AJ17" s="3"/>
      <c r="AK17" s="3"/>
      <c r="AL17" s="3"/>
      <c r="AM17" s="3"/>
      <c r="AN17" s="3"/>
      <c r="AO17" s="3"/>
      <c r="AP17" s="3"/>
      <c r="AQ17" s="3"/>
      <c r="AR17" s="3"/>
      <c r="AS17" s="3"/>
      <c r="AT17" s="3"/>
      <c r="AU17" s="3"/>
      <c r="AV17" s="3"/>
      <c r="AW17" s="3"/>
      <c r="AX17" s="3"/>
      <c r="AY17" s="3"/>
      <c r="AZ17" s="3"/>
      <c r="BA17" s="3"/>
    </row>
    <row r="18" spans="1:53">
      <c r="A18" s="97" t="s">
        <v>1304</v>
      </c>
      <c r="B18" s="3"/>
      <c r="C18" s="3"/>
      <c r="D18" s="3"/>
      <c r="E18" s="162">
        <v>36</v>
      </c>
      <c r="F18" s="162">
        <v>5</v>
      </c>
      <c r="G18" s="162">
        <v>18</v>
      </c>
      <c r="H18" s="162">
        <v>5</v>
      </c>
      <c r="I18" s="162">
        <v>13</v>
      </c>
      <c r="J18" s="24"/>
      <c r="K18" s="24"/>
      <c r="L18" s="3"/>
      <c r="M18" s="3"/>
      <c r="N18" s="3"/>
      <c r="O18" s="11" t="s">
        <v>845</v>
      </c>
      <c r="P18" s="3"/>
      <c r="Q18" s="24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  <c r="AH18" s="3"/>
      <c r="AI18" s="3"/>
      <c r="AJ18" s="3"/>
      <c r="AK18" s="3"/>
      <c r="AL18" s="3"/>
      <c r="AM18" s="3"/>
      <c r="AN18" s="3"/>
      <c r="AO18" s="3"/>
      <c r="AP18" s="3"/>
      <c r="AQ18" s="3"/>
      <c r="AR18" s="3"/>
      <c r="AS18" s="3"/>
      <c r="AT18" s="3"/>
      <c r="AU18" s="3"/>
      <c r="AV18" s="3"/>
      <c r="AW18" s="3"/>
      <c r="AX18" s="3"/>
      <c r="AY18" s="3"/>
      <c r="AZ18" s="3"/>
      <c r="BA18" s="3"/>
    </row>
    <row r="19" spans="1:53">
      <c r="A19" s="97" t="s">
        <v>1305</v>
      </c>
      <c r="B19" s="3"/>
      <c r="C19" s="3"/>
      <c r="D19" s="3"/>
      <c r="E19" s="162">
        <v>43</v>
      </c>
      <c r="F19" s="162">
        <v>6</v>
      </c>
      <c r="G19" s="162">
        <v>22</v>
      </c>
      <c r="H19" s="162">
        <v>6</v>
      </c>
      <c r="I19" s="162">
        <v>16</v>
      </c>
      <c r="J19" s="24"/>
      <c r="K19" s="24"/>
      <c r="L19" s="3"/>
      <c r="M19" s="3"/>
      <c r="N19" s="3"/>
      <c r="O19" s="11" t="s">
        <v>845</v>
      </c>
      <c r="P19" s="24"/>
      <c r="Q19" s="24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  <c r="AH19" s="3"/>
      <c r="AI19" s="3"/>
      <c r="AJ19" s="3"/>
      <c r="AK19" s="3"/>
      <c r="AL19" s="3"/>
      <c r="AM19" s="3"/>
      <c r="AN19" s="3"/>
      <c r="AO19" s="3"/>
      <c r="AP19" s="3"/>
      <c r="AQ19" s="3"/>
      <c r="AR19" s="3"/>
      <c r="AS19" s="3"/>
      <c r="AT19" s="3"/>
      <c r="AU19" s="3"/>
      <c r="AV19" s="3"/>
      <c r="AW19" s="3"/>
      <c r="AX19" s="3"/>
      <c r="AY19" s="3"/>
      <c r="AZ19" s="3"/>
      <c r="BA19" s="3"/>
    </row>
    <row r="20" spans="1:53">
      <c r="A20" s="97" t="s">
        <v>1306</v>
      </c>
      <c r="B20" s="3"/>
      <c r="C20" s="3"/>
      <c r="D20" s="3"/>
      <c r="E20" s="162">
        <v>52</v>
      </c>
      <c r="F20" s="162">
        <v>7</v>
      </c>
      <c r="G20" s="162">
        <v>26</v>
      </c>
      <c r="H20" s="162">
        <v>7</v>
      </c>
      <c r="I20" s="162">
        <v>19</v>
      </c>
      <c r="J20" s="24"/>
      <c r="K20" s="24"/>
      <c r="L20" s="3"/>
      <c r="M20" s="3"/>
      <c r="N20" s="3"/>
      <c r="O20" s="11" t="s">
        <v>845</v>
      </c>
      <c r="P20" s="23" t="s">
        <v>741</v>
      </c>
      <c r="Q20" s="24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  <c r="AO20" s="3"/>
      <c r="AP20" s="3"/>
      <c r="AQ20" s="3"/>
      <c r="AR20" s="3"/>
      <c r="AS20" s="3"/>
      <c r="AT20" s="3"/>
      <c r="AU20" s="3"/>
      <c r="AV20" s="3"/>
      <c r="AW20" s="3"/>
      <c r="AX20" s="3"/>
      <c r="AY20" s="3"/>
      <c r="AZ20" s="3"/>
      <c r="BA20" s="3"/>
    </row>
    <row r="21" spans="1:53">
      <c r="A21" s="97" t="s">
        <v>1307</v>
      </c>
      <c r="B21" s="3"/>
      <c r="C21" s="3"/>
      <c r="D21" s="3"/>
      <c r="E21" s="162">
        <v>67</v>
      </c>
      <c r="F21" s="162">
        <v>9</v>
      </c>
      <c r="G21" s="162">
        <v>34</v>
      </c>
      <c r="H21" s="162">
        <v>9</v>
      </c>
      <c r="I21" s="162">
        <v>25</v>
      </c>
      <c r="J21" s="24"/>
      <c r="K21" s="24"/>
      <c r="L21" s="3"/>
      <c r="M21" s="3"/>
      <c r="N21" s="3"/>
      <c r="O21" s="11" t="s">
        <v>845</v>
      </c>
      <c r="P21" s="23" t="s">
        <v>741</v>
      </c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  <c r="AJ21" s="3"/>
      <c r="AK21" s="3"/>
      <c r="AL21" s="3"/>
      <c r="AM21" s="3"/>
      <c r="AN21" s="3"/>
      <c r="AO21" s="3"/>
      <c r="AP21" s="3"/>
      <c r="AQ21" s="3"/>
      <c r="AR21" s="3"/>
      <c r="AS21" s="3"/>
      <c r="AT21" s="3"/>
      <c r="AU21" s="3"/>
      <c r="AV21" s="3"/>
      <c r="AW21" s="3"/>
      <c r="AX21" s="3"/>
      <c r="AY21" s="3"/>
      <c r="AZ21" s="3"/>
      <c r="BA21" s="3"/>
    </row>
    <row r="22" spans="1:53">
      <c r="A22" s="97" t="s">
        <v>1308</v>
      </c>
      <c r="B22" s="3"/>
      <c r="C22" s="3"/>
      <c r="D22" s="3"/>
      <c r="E22" s="162">
        <v>88</v>
      </c>
      <c r="F22" s="162">
        <v>12</v>
      </c>
      <c r="G22" s="162">
        <v>44</v>
      </c>
      <c r="H22" s="162">
        <v>12</v>
      </c>
      <c r="I22" s="162">
        <v>32</v>
      </c>
      <c r="J22" s="24"/>
      <c r="K22" s="24"/>
      <c r="L22" s="3"/>
      <c r="M22" s="3"/>
      <c r="N22" s="3"/>
      <c r="O22" s="11" t="s">
        <v>845</v>
      </c>
      <c r="P22" s="23" t="s">
        <v>741</v>
      </c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  <c r="AH22" s="3"/>
      <c r="AI22" s="3"/>
      <c r="AJ22" s="3"/>
      <c r="AK22" s="3"/>
      <c r="AL22" s="3"/>
      <c r="AM22" s="3"/>
      <c r="AN22" s="3"/>
      <c r="AO22" s="3"/>
      <c r="AP22" s="3"/>
      <c r="AQ22" s="3"/>
      <c r="AR22" s="3"/>
      <c r="AS22" s="3"/>
      <c r="AT22" s="3"/>
      <c r="AU22" s="3"/>
      <c r="AV22" s="3"/>
      <c r="AW22" s="3"/>
      <c r="AX22" s="3"/>
      <c r="AY22" s="3"/>
      <c r="AZ22" s="3"/>
      <c r="BA22" s="3"/>
    </row>
    <row r="23" spans="1:53">
      <c r="A23" s="97" t="s">
        <v>1309</v>
      </c>
      <c r="B23" s="3"/>
      <c r="C23" s="3"/>
      <c r="D23" s="3"/>
      <c r="E23" s="162">
        <v>114</v>
      </c>
      <c r="F23" s="162">
        <v>15</v>
      </c>
      <c r="G23" s="162">
        <v>57</v>
      </c>
      <c r="H23" s="162">
        <v>15</v>
      </c>
      <c r="I23" s="162">
        <v>42</v>
      </c>
      <c r="J23" s="24"/>
      <c r="K23" s="24"/>
      <c r="L23" s="3"/>
      <c r="M23" s="3"/>
      <c r="N23" s="3"/>
      <c r="O23" s="11" t="s">
        <v>845</v>
      </c>
      <c r="P23" s="23" t="s">
        <v>741</v>
      </c>
      <c r="Q23" s="11" t="s">
        <v>789</v>
      </c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  <c r="AC23" s="3"/>
      <c r="AD23" s="3"/>
      <c r="AE23" s="3"/>
      <c r="AF23" s="3"/>
      <c r="AG23" s="3"/>
      <c r="AH23" s="3"/>
      <c r="AI23" s="3"/>
      <c r="AJ23" s="3"/>
      <c r="AK23" s="3"/>
      <c r="AL23" s="3"/>
      <c r="AM23" s="3"/>
      <c r="AN23" s="3"/>
      <c r="AO23" s="3"/>
      <c r="AP23" s="3"/>
      <c r="AQ23" s="3"/>
      <c r="AR23" s="3"/>
      <c r="AS23" s="3"/>
      <c r="AT23" s="3"/>
      <c r="AU23" s="3"/>
      <c r="AV23" s="3"/>
      <c r="AW23" s="3"/>
      <c r="AX23" s="3"/>
      <c r="AY23" s="3"/>
      <c r="AZ23" s="3"/>
      <c r="BA23" s="3"/>
    </row>
    <row r="24" spans="1:53">
      <c r="A24" s="97" t="s">
        <v>1310</v>
      </c>
      <c r="B24" s="3"/>
      <c r="C24" s="3"/>
      <c r="D24" s="3"/>
      <c r="E24" s="162">
        <v>148</v>
      </c>
      <c r="F24" s="162">
        <v>20</v>
      </c>
      <c r="G24" s="162">
        <v>74</v>
      </c>
      <c r="H24" s="162">
        <v>20</v>
      </c>
      <c r="I24" s="162">
        <v>54</v>
      </c>
      <c r="J24" s="24"/>
      <c r="K24" s="24"/>
      <c r="L24" s="3"/>
      <c r="M24" s="3"/>
      <c r="N24" s="3"/>
      <c r="O24" s="11" t="s">
        <v>845</v>
      </c>
      <c r="P24" s="23" t="s">
        <v>741</v>
      </c>
      <c r="Q24" s="11" t="s">
        <v>789</v>
      </c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  <c r="AC24" s="3"/>
      <c r="AD24" s="3"/>
      <c r="AE24" s="3"/>
      <c r="AF24" s="3"/>
      <c r="AG24" s="3"/>
      <c r="AH24" s="3"/>
      <c r="AI24" s="3"/>
      <c r="AJ24" s="3"/>
      <c r="AK24" s="3"/>
      <c r="AL24" s="3"/>
      <c r="AM24" s="3"/>
      <c r="AN24" s="3"/>
      <c r="AO24" s="3"/>
      <c r="AP24" s="3"/>
      <c r="AQ24" s="3"/>
      <c r="AR24" s="3"/>
      <c r="AS24" s="3"/>
      <c r="AT24" s="3"/>
      <c r="AU24" s="3"/>
      <c r="AV24" s="3"/>
      <c r="AW24" s="3"/>
      <c r="AX24" s="3"/>
      <c r="AY24" s="3"/>
      <c r="AZ24" s="3"/>
      <c r="BA24" s="3"/>
    </row>
    <row r="25" spans="1:53">
      <c r="A25" s="97" t="s">
        <v>1311</v>
      </c>
      <c r="B25" s="3"/>
      <c r="C25" s="3"/>
      <c r="D25" s="3"/>
      <c r="E25" s="162">
        <v>192</v>
      </c>
      <c r="F25" s="162">
        <v>26</v>
      </c>
      <c r="G25" s="162">
        <v>96</v>
      </c>
      <c r="H25" s="162">
        <v>26</v>
      </c>
      <c r="I25" s="162">
        <v>71</v>
      </c>
      <c r="J25" s="24"/>
      <c r="K25" s="24"/>
      <c r="L25" s="3"/>
      <c r="M25" s="3"/>
      <c r="N25" s="3"/>
      <c r="O25" s="11" t="s">
        <v>845</v>
      </c>
      <c r="P25" s="23" t="s">
        <v>741</v>
      </c>
      <c r="Q25" s="11" t="s">
        <v>789</v>
      </c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/>
      <c r="AD25" s="3"/>
      <c r="AE25" s="3"/>
      <c r="AF25" s="3"/>
      <c r="AG25" s="3"/>
      <c r="AH25" s="3"/>
      <c r="AI25" s="3"/>
      <c r="AJ25" s="3"/>
      <c r="AK25" s="3"/>
      <c r="AL25" s="3"/>
      <c r="AM25" s="3"/>
      <c r="AN25" s="3"/>
      <c r="AO25" s="3"/>
      <c r="AP25" s="3"/>
      <c r="AQ25" s="3"/>
      <c r="AR25" s="3"/>
      <c r="AS25" s="3"/>
      <c r="AT25" s="3"/>
      <c r="AU25" s="3"/>
      <c r="AV25" s="3"/>
      <c r="AW25" s="3"/>
      <c r="AX25" s="3"/>
      <c r="AY25" s="3"/>
      <c r="AZ25" s="3"/>
      <c r="BA25" s="3"/>
    </row>
    <row r="26" spans="1:53">
      <c r="A26" s="98"/>
      <c r="B26" s="3"/>
      <c r="C26" s="3"/>
      <c r="D26" s="155"/>
      <c r="E26" s="3"/>
      <c r="F26" s="3"/>
      <c r="G26" s="3"/>
      <c r="H26" s="3"/>
      <c r="I26" s="3"/>
      <c r="J26" s="24"/>
      <c r="K26" s="24"/>
      <c r="L26" s="3"/>
      <c r="M26" s="3"/>
      <c r="N26" s="3"/>
      <c r="O26" s="3"/>
      <c r="P26" s="3"/>
      <c r="Q26" s="24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/>
      <c r="AH26" s="3"/>
      <c r="AI26" s="3"/>
      <c r="AJ26" s="3"/>
      <c r="AK26" s="3"/>
      <c r="AL26" s="3"/>
      <c r="AM26" s="3"/>
      <c r="AN26" s="3"/>
      <c r="AO26" s="3"/>
      <c r="AP26" s="3"/>
      <c r="AQ26" s="3"/>
      <c r="AR26" s="3"/>
      <c r="AS26" s="3"/>
      <c r="AT26" s="3"/>
      <c r="AU26" s="3"/>
      <c r="AV26" s="3"/>
      <c r="AW26" s="3"/>
      <c r="AX26" s="3"/>
      <c r="AY26" s="3"/>
      <c r="AZ26" s="3"/>
      <c r="BA26" s="3"/>
    </row>
    <row r="27" ht="48" spans="1:53">
      <c r="A27" s="97" t="s">
        <v>1312</v>
      </c>
      <c r="C27" s="11" t="s">
        <v>763</v>
      </c>
      <c r="D27" s="155" t="s">
        <v>757</v>
      </c>
      <c r="E27" s="112">
        <v>30</v>
      </c>
      <c r="F27" s="112">
        <v>12</v>
      </c>
      <c r="G27" s="112">
        <v>14</v>
      </c>
      <c r="H27" s="112">
        <v>6</v>
      </c>
      <c r="I27" s="3">
        <v>0</v>
      </c>
      <c r="J27" s="23" t="s">
        <v>1313</v>
      </c>
      <c r="K27" s="23" t="s">
        <v>1314</v>
      </c>
      <c r="L27" s="11" t="s">
        <v>923</v>
      </c>
      <c r="M27" s="3"/>
      <c r="N27" s="3"/>
      <c r="O27" s="11" t="s">
        <v>1315</v>
      </c>
      <c r="P27" s="3"/>
      <c r="Q27" s="24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3"/>
      <c r="AK27" s="3"/>
      <c r="AL27" s="3"/>
      <c r="AM27" s="3"/>
      <c r="AN27" s="3"/>
      <c r="AO27" s="3"/>
      <c r="AP27" s="3"/>
      <c r="AQ27" s="3"/>
      <c r="AR27" s="3"/>
      <c r="AS27" s="3"/>
      <c r="AT27" s="3"/>
      <c r="AU27" s="3"/>
      <c r="AV27" s="3"/>
      <c r="AW27" s="3"/>
      <c r="AX27" s="3"/>
      <c r="AY27" s="3"/>
      <c r="AZ27" s="3"/>
      <c r="BA27" s="3"/>
    </row>
    <row r="28" spans="1:53">
      <c r="A28" s="97" t="s">
        <v>1316</v>
      </c>
      <c r="B28" s="3"/>
      <c r="C28" s="3"/>
      <c r="D28" s="3"/>
      <c r="E28" s="162">
        <v>36</v>
      </c>
      <c r="F28" s="162">
        <v>14</v>
      </c>
      <c r="G28" s="162">
        <v>17</v>
      </c>
      <c r="H28" s="162">
        <v>7</v>
      </c>
      <c r="I28" s="162">
        <v>0</v>
      </c>
      <c r="J28" s="24"/>
      <c r="K28" s="24"/>
      <c r="L28" s="3"/>
      <c r="M28" s="3"/>
      <c r="N28" s="3"/>
      <c r="O28" s="11" t="s">
        <v>1315</v>
      </c>
      <c r="P28" s="11" t="s">
        <v>1315</v>
      </c>
      <c r="Q28" s="24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  <c r="AO28" s="3"/>
      <c r="AP28" s="3"/>
      <c r="AQ28" s="3"/>
      <c r="AR28" s="3"/>
      <c r="AS28" s="3"/>
      <c r="AT28" s="3"/>
      <c r="AU28" s="3"/>
      <c r="AV28" s="3"/>
      <c r="AW28" s="3"/>
      <c r="AX28" s="3"/>
      <c r="AY28" s="3"/>
      <c r="AZ28" s="3"/>
      <c r="BA28" s="3"/>
    </row>
    <row r="29" spans="1:53">
      <c r="A29" s="97" t="s">
        <v>1317</v>
      </c>
      <c r="B29" s="3"/>
      <c r="C29" s="3"/>
      <c r="D29" s="3"/>
      <c r="E29" s="162">
        <v>43</v>
      </c>
      <c r="F29" s="162">
        <v>17</v>
      </c>
      <c r="G29" s="162">
        <v>20</v>
      </c>
      <c r="H29" s="162">
        <v>9</v>
      </c>
      <c r="I29" s="162">
        <v>0</v>
      </c>
      <c r="J29" s="24"/>
      <c r="K29" s="24"/>
      <c r="L29" s="3"/>
      <c r="M29" s="3"/>
      <c r="N29" s="3"/>
      <c r="O29" s="11" t="s">
        <v>1315</v>
      </c>
      <c r="P29" s="11" t="s">
        <v>1315</v>
      </c>
      <c r="Q29" s="11" t="s">
        <v>1315</v>
      </c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3"/>
      <c r="AL29" s="3"/>
      <c r="AM29" s="3"/>
      <c r="AN29" s="3"/>
      <c r="AO29" s="3"/>
      <c r="AP29" s="3"/>
      <c r="AQ29" s="3"/>
      <c r="AR29" s="3"/>
      <c r="AS29" s="3"/>
      <c r="AT29" s="3"/>
      <c r="AU29" s="3"/>
      <c r="AV29" s="3"/>
      <c r="AW29" s="3"/>
      <c r="AX29" s="3"/>
      <c r="AY29" s="3"/>
      <c r="AZ29" s="3"/>
      <c r="BA29" s="3"/>
    </row>
    <row r="30" spans="1:53">
      <c r="A30" s="97" t="s">
        <v>1318</v>
      </c>
      <c r="B30" s="3"/>
      <c r="C30" s="3"/>
      <c r="D30" s="3"/>
      <c r="E30" s="162">
        <v>52</v>
      </c>
      <c r="F30" s="162">
        <v>21</v>
      </c>
      <c r="G30" s="162">
        <v>24</v>
      </c>
      <c r="H30" s="162">
        <v>10</v>
      </c>
      <c r="I30" s="162">
        <v>0</v>
      </c>
      <c r="J30" s="24"/>
      <c r="K30" s="24"/>
      <c r="L30" s="3"/>
      <c r="M30" s="3"/>
      <c r="N30" s="3"/>
      <c r="O30" s="11" t="s">
        <v>1315</v>
      </c>
      <c r="P30" s="11" t="s">
        <v>1315</v>
      </c>
      <c r="Q30" s="11" t="s">
        <v>1315</v>
      </c>
      <c r="R30" s="11" t="s">
        <v>1315</v>
      </c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3"/>
      <c r="AL30" s="3"/>
      <c r="AM30" s="3"/>
      <c r="AN30" s="3"/>
      <c r="AO30" s="3"/>
      <c r="AP30" s="3"/>
      <c r="AQ30" s="3"/>
      <c r="AR30" s="3"/>
      <c r="AS30" s="3"/>
      <c r="AT30" s="3"/>
      <c r="AU30" s="3"/>
      <c r="AV30" s="3"/>
      <c r="AW30" s="3"/>
      <c r="AX30" s="3"/>
      <c r="AY30" s="3"/>
      <c r="AZ30" s="3"/>
      <c r="BA30" s="3"/>
    </row>
    <row r="31" spans="1:53">
      <c r="A31" s="97" t="s">
        <v>1319</v>
      </c>
      <c r="B31" s="3"/>
      <c r="C31" s="3"/>
      <c r="D31" s="3"/>
      <c r="E31" s="162">
        <v>67</v>
      </c>
      <c r="F31" s="162">
        <v>27</v>
      </c>
      <c r="G31" s="162">
        <v>31</v>
      </c>
      <c r="H31" s="162">
        <v>13</v>
      </c>
      <c r="I31" s="162">
        <v>0</v>
      </c>
      <c r="J31" s="24"/>
      <c r="K31" s="24"/>
      <c r="L31" s="3"/>
      <c r="M31" s="3"/>
      <c r="N31" s="3"/>
      <c r="O31" s="11" t="s">
        <v>1315</v>
      </c>
      <c r="P31" s="11" t="s">
        <v>1315</v>
      </c>
      <c r="Q31" s="11" t="s">
        <v>1315</v>
      </c>
      <c r="R31" s="11" t="s">
        <v>1315</v>
      </c>
      <c r="S31" s="11" t="s">
        <v>1320</v>
      </c>
      <c r="T31" s="11" t="s">
        <v>1315</v>
      </c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Y31" s="3"/>
      <c r="AZ31" s="3"/>
      <c r="BA31" s="3"/>
    </row>
    <row r="32" spans="1:53">
      <c r="A32" s="97" t="s">
        <v>1321</v>
      </c>
      <c r="B32" s="3"/>
      <c r="C32" s="3"/>
      <c r="D32" s="3"/>
      <c r="E32" s="162">
        <v>88</v>
      </c>
      <c r="F32" s="162">
        <v>35</v>
      </c>
      <c r="G32" s="162">
        <v>41</v>
      </c>
      <c r="H32" s="162">
        <v>18</v>
      </c>
      <c r="I32" s="162">
        <v>0</v>
      </c>
      <c r="J32" s="24"/>
      <c r="K32" s="24"/>
      <c r="L32" s="3"/>
      <c r="M32" s="3"/>
      <c r="N32" s="3"/>
      <c r="O32" s="11" t="s">
        <v>1315</v>
      </c>
      <c r="P32" s="11" t="s">
        <v>1315</v>
      </c>
      <c r="Q32" s="11" t="s">
        <v>1315</v>
      </c>
      <c r="R32" s="11" t="s">
        <v>1315</v>
      </c>
      <c r="S32" s="11" t="s">
        <v>1320</v>
      </c>
      <c r="T32" s="11" t="s">
        <v>1315</v>
      </c>
      <c r="U32" s="11" t="s">
        <v>1315</v>
      </c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3"/>
      <c r="AK32" s="3"/>
      <c r="AL32" s="3"/>
      <c r="AM32" s="3"/>
      <c r="AN32" s="3"/>
      <c r="AO32" s="3"/>
      <c r="AP32" s="3"/>
      <c r="AQ32" s="3"/>
      <c r="AR32" s="3"/>
      <c r="AS32" s="3"/>
      <c r="AT32" s="3"/>
      <c r="AU32" s="3"/>
      <c r="AV32" s="3"/>
      <c r="AW32" s="3"/>
      <c r="AX32" s="3"/>
      <c r="AY32" s="3"/>
      <c r="AZ32" s="3"/>
      <c r="BA32" s="3"/>
    </row>
    <row r="33" spans="1:53">
      <c r="A33" s="97" t="s">
        <v>1322</v>
      </c>
      <c r="B33" s="3"/>
      <c r="C33" s="3"/>
      <c r="D33" s="3"/>
      <c r="E33" s="162">
        <v>114</v>
      </c>
      <c r="F33" s="162">
        <v>46</v>
      </c>
      <c r="G33" s="162">
        <v>53</v>
      </c>
      <c r="H33" s="162">
        <v>23</v>
      </c>
      <c r="I33" s="162">
        <v>0</v>
      </c>
      <c r="J33" s="24"/>
      <c r="K33" s="24"/>
      <c r="L33" s="3"/>
      <c r="M33" s="3"/>
      <c r="N33" s="3"/>
      <c r="O33" s="11" t="s">
        <v>1315</v>
      </c>
      <c r="P33" s="11" t="s">
        <v>1315</v>
      </c>
      <c r="Q33" s="11" t="s">
        <v>1315</v>
      </c>
      <c r="R33" s="11" t="s">
        <v>1315</v>
      </c>
      <c r="S33" s="11" t="s">
        <v>1320</v>
      </c>
      <c r="T33" s="11" t="s">
        <v>1315</v>
      </c>
      <c r="U33" s="11" t="s">
        <v>1315</v>
      </c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3"/>
      <c r="AK33" s="3"/>
      <c r="AL33" s="3"/>
      <c r="AM33" s="3"/>
      <c r="AN33" s="3"/>
      <c r="AO33" s="3"/>
      <c r="AP33" s="3"/>
      <c r="AQ33" s="3"/>
      <c r="AR33" s="3"/>
      <c r="AS33" s="3"/>
      <c r="AT33" s="3"/>
      <c r="AU33" s="3"/>
      <c r="AV33" s="3"/>
      <c r="AW33" s="3"/>
      <c r="AX33" s="3"/>
      <c r="AY33" s="3"/>
      <c r="AZ33" s="3"/>
      <c r="BA33" s="3"/>
    </row>
    <row r="34" spans="1:53">
      <c r="A34" s="97" t="s">
        <v>1323</v>
      </c>
      <c r="B34" s="3"/>
      <c r="C34" s="3"/>
      <c r="D34" s="3"/>
      <c r="E34" s="162">
        <v>148</v>
      </c>
      <c r="F34" s="162">
        <v>59</v>
      </c>
      <c r="G34" s="162">
        <v>69</v>
      </c>
      <c r="H34" s="162">
        <v>30</v>
      </c>
      <c r="I34" s="162">
        <v>0</v>
      </c>
      <c r="J34" s="24"/>
      <c r="K34" s="24"/>
      <c r="L34" s="3"/>
      <c r="M34" s="3"/>
      <c r="N34" s="3"/>
      <c r="O34" s="11" t="s">
        <v>1315</v>
      </c>
      <c r="P34" s="11" t="s">
        <v>1315</v>
      </c>
      <c r="Q34" s="11" t="s">
        <v>1315</v>
      </c>
      <c r="R34" s="11" t="s">
        <v>1315</v>
      </c>
      <c r="S34" s="11" t="s">
        <v>1320</v>
      </c>
      <c r="T34" s="11" t="s">
        <v>1315</v>
      </c>
      <c r="U34" s="11" t="s">
        <v>1315</v>
      </c>
      <c r="V34" s="11" t="s">
        <v>1315</v>
      </c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3"/>
      <c r="AK34" s="3"/>
      <c r="AL34" s="3"/>
      <c r="AM34" s="3"/>
      <c r="AN34" s="3"/>
      <c r="AO34" s="3"/>
      <c r="AP34" s="3"/>
      <c r="AQ34" s="3"/>
      <c r="AR34" s="3"/>
      <c r="AS34" s="3"/>
      <c r="AT34" s="3"/>
      <c r="AU34" s="3"/>
      <c r="AV34" s="3"/>
      <c r="AW34" s="3"/>
      <c r="AX34" s="3"/>
      <c r="AY34" s="3"/>
      <c r="AZ34" s="3"/>
      <c r="BA34" s="3"/>
    </row>
    <row r="35" spans="1:53">
      <c r="A35" s="97" t="s">
        <v>1324</v>
      </c>
      <c r="B35" s="3"/>
      <c r="C35" s="3"/>
      <c r="D35" s="3"/>
      <c r="E35" s="162">
        <v>192</v>
      </c>
      <c r="F35" s="162">
        <v>77</v>
      </c>
      <c r="G35" s="162">
        <v>90</v>
      </c>
      <c r="H35" s="162">
        <v>38</v>
      </c>
      <c r="I35" s="162">
        <v>0</v>
      </c>
      <c r="J35" s="24"/>
      <c r="K35" s="24"/>
      <c r="L35" s="3"/>
      <c r="M35" s="3"/>
      <c r="N35" s="3"/>
      <c r="O35" s="11" t="s">
        <v>1315</v>
      </c>
      <c r="P35" s="11" t="s">
        <v>1315</v>
      </c>
      <c r="Q35" s="11" t="s">
        <v>1315</v>
      </c>
      <c r="R35" s="11" t="s">
        <v>1315</v>
      </c>
      <c r="S35" s="11" t="s">
        <v>1320</v>
      </c>
      <c r="T35" s="11" t="s">
        <v>1315</v>
      </c>
      <c r="U35" s="11" t="s">
        <v>1315</v>
      </c>
      <c r="V35" s="11" t="s">
        <v>1315</v>
      </c>
      <c r="W35" s="11" t="s">
        <v>1315</v>
      </c>
      <c r="X35" s="11" t="s">
        <v>1325</v>
      </c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3"/>
      <c r="AK35" s="3"/>
      <c r="AL35" s="3"/>
      <c r="AM35" s="3"/>
      <c r="AN35" s="3"/>
      <c r="AO35" s="3"/>
      <c r="AP35" s="3"/>
      <c r="AQ35" s="3"/>
      <c r="AR35" s="3"/>
      <c r="AS35" s="3"/>
      <c r="AT35" s="3"/>
      <c r="AU35" s="3"/>
      <c r="AV35" s="3"/>
      <c r="AW35" s="3"/>
      <c r="AX35" s="3"/>
      <c r="AY35" s="3"/>
      <c r="AZ35" s="3"/>
      <c r="BA35" s="3"/>
    </row>
    <row r="36" spans="1:53">
      <c r="A36" s="98"/>
      <c r="B36" s="3"/>
      <c r="C36" s="3"/>
      <c r="D36" s="3"/>
      <c r="E36" s="3"/>
      <c r="F36" s="3"/>
      <c r="G36" s="3"/>
      <c r="H36" s="3"/>
      <c r="I36" s="3"/>
      <c r="J36" s="24"/>
      <c r="K36" s="24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3"/>
      <c r="AK36" s="3"/>
      <c r="AL36" s="3"/>
      <c r="AM36" s="3"/>
      <c r="AN36" s="3"/>
      <c r="AO36" s="3"/>
      <c r="AP36" s="3"/>
      <c r="AQ36" s="3"/>
      <c r="AR36" s="3"/>
      <c r="AS36" s="3"/>
      <c r="AT36" s="3"/>
      <c r="AU36" s="3"/>
      <c r="AV36" s="3"/>
      <c r="AW36" s="3"/>
      <c r="AX36" s="3"/>
      <c r="AY36" s="3"/>
      <c r="AZ36" s="3"/>
      <c r="BA36" s="3"/>
    </row>
    <row r="37" ht="60" spans="1:53">
      <c r="A37" s="97" t="s">
        <v>1326</v>
      </c>
      <c r="C37" s="11" t="s">
        <v>839</v>
      </c>
      <c r="D37" s="11" t="s">
        <v>326</v>
      </c>
      <c r="E37" s="112">
        <v>21</v>
      </c>
      <c r="F37" s="112">
        <v>10</v>
      </c>
      <c r="G37" s="112">
        <v>8</v>
      </c>
      <c r="H37" s="112">
        <v>4</v>
      </c>
      <c r="I37" s="112">
        <v>10</v>
      </c>
      <c r="J37" s="23" t="s">
        <v>1327</v>
      </c>
      <c r="K37" s="23" t="s">
        <v>1328</v>
      </c>
      <c r="L37" s="11" t="s">
        <v>1285</v>
      </c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3"/>
      <c r="AK37" s="3"/>
      <c r="AL37" s="3"/>
      <c r="AM37" s="3"/>
      <c r="AN37" s="3"/>
      <c r="AO37" s="3"/>
      <c r="AP37" s="3"/>
      <c r="AQ37" s="3"/>
      <c r="AR37" s="3"/>
      <c r="AS37" s="3"/>
      <c r="AT37" s="3"/>
      <c r="AU37" s="3"/>
      <c r="AV37" s="3"/>
      <c r="AW37" s="3"/>
      <c r="AX37" s="3"/>
      <c r="AY37" s="3"/>
      <c r="AZ37" s="3"/>
      <c r="BA37" s="3"/>
    </row>
    <row r="38" spans="1:53">
      <c r="A38" s="97" t="s">
        <v>1329</v>
      </c>
      <c r="B38" s="3"/>
      <c r="C38" s="3"/>
      <c r="D38" s="3"/>
      <c r="E38" s="162">
        <v>25</v>
      </c>
      <c r="F38" s="162">
        <v>12</v>
      </c>
      <c r="G38" s="162">
        <v>10</v>
      </c>
      <c r="H38" s="162">
        <v>5</v>
      </c>
      <c r="I38" s="162">
        <v>12</v>
      </c>
      <c r="J38" s="24"/>
      <c r="K38" s="24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3"/>
      <c r="AK38" s="3"/>
      <c r="AL38" s="3"/>
      <c r="AM38" s="3"/>
      <c r="AN38" s="3"/>
      <c r="AO38" s="3"/>
      <c r="AP38" s="3"/>
      <c r="AQ38" s="3"/>
      <c r="AR38" s="3"/>
      <c r="AS38" s="3"/>
      <c r="AT38" s="3"/>
      <c r="AU38" s="3"/>
      <c r="AV38" s="3"/>
      <c r="AW38" s="3"/>
      <c r="AX38" s="3"/>
      <c r="AY38" s="3"/>
      <c r="AZ38" s="3"/>
      <c r="BA38" s="3"/>
    </row>
    <row r="39" spans="1:53">
      <c r="A39" s="97" t="s">
        <v>1330</v>
      </c>
      <c r="B39" s="3"/>
      <c r="C39" s="3"/>
      <c r="D39" s="3"/>
      <c r="E39" s="162">
        <v>30</v>
      </c>
      <c r="F39" s="162">
        <v>14</v>
      </c>
      <c r="G39" s="162">
        <v>12</v>
      </c>
      <c r="H39" s="162">
        <v>6</v>
      </c>
      <c r="I39" s="162">
        <v>14</v>
      </c>
      <c r="J39" s="24"/>
      <c r="K39" s="24"/>
      <c r="L39" s="3"/>
      <c r="M39" s="3"/>
      <c r="N39" s="3"/>
      <c r="O39" s="11" t="s">
        <v>837</v>
      </c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3"/>
      <c r="AK39" s="3"/>
      <c r="AL39" s="3"/>
      <c r="AM39" s="3"/>
      <c r="AN39" s="3"/>
      <c r="AO39" s="3"/>
      <c r="AP39" s="3"/>
      <c r="AQ39" s="3"/>
      <c r="AR39" s="3"/>
      <c r="AS39" s="3"/>
      <c r="AT39" s="3"/>
      <c r="AU39" s="3"/>
      <c r="AV39" s="3"/>
      <c r="AW39" s="3"/>
      <c r="AX39" s="3"/>
      <c r="AY39" s="3"/>
      <c r="AZ39" s="3"/>
      <c r="BA39" s="3"/>
    </row>
    <row r="40" spans="1:53">
      <c r="A40" s="97" t="s">
        <v>1331</v>
      </c>
      <c r="B40" s="3"/>
      <c r="C40" s="3"/>
      <c r="D40" s="3"/>
      <c r="E40" s="162">
        <v>36</v>
      </c>
      <c r="F40" s="162">
        <v>17</v>
      </c>
      <c r="G40" s="162">
        <v>14</v>
      </c>
      <c r="H40" s="162">
        <v>7</v>
      </c>
      <c r="I40" s="162">
        <v>17</v>
      </c>
      <c r="J40" s="24"/>
      <c r="K40" s="24"/>
      <c r="L40" s="3"/>
      <c r="M40" s="3"/>
      <c r="N40" s="3"/>
      <c r="O40" s="11" t="s">
        <v>837</v>
      </c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3"/>
      <c r="AK40" s="3"/>
      <c r="AL40" s="3"/>
      <c r="AM40" s="3"/>
      <c r="AN40" s="3"/>
      <c r="AO40" s="3"/>
      <c r="AP40" s="3"/>
      <c r="AQ40" s="3"/>
      <c r="AR40" s="3"/>
      <c r="AS40" s="3"/>
      <c r="AT40" s="3"/>
      <c r="AU40" s="3"/>
      <c r="AV40" s="3"/>
      <c r="AW40" s="3"/>
      <c r="AX40" s="3"/>
      <c r="AY40" s="3"/>
      <c r="AZ40" s="3"/>
      <c r="BA40" s="3"/>
    </row>
    <row r="41" spans="1:53">
      <c r="A41" s="97" t="s">
        <v>1332</v>
      </c>
      <c r="B41" s="3"/>
      <c r="C41" s="3"/>
      <c r="D41" s="3"/>
      <c r="E41" s="162">
        <v>47</v>
      </c>
      <c r="F41" s="162">
        <v>22</v>
      </c>
      <c r="G41" s="162">
        <v>18</v>
      </c>
      <c r="H41" s="162">
        <v>9</v>
      </c>
      <c r="I41" s="162">
        <v>22</v>
      </c>
      <c r="J41" s="164"/>
      <c r="K41" s="24"/>
      <c r="L41" s="3"/>
      <c r="M41" s="3"/>
      <c r="N41" s="3"/>
      <c r="O41" s="11" t="s">
        <v>837</v>
      </c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  <c r="AH41" s="3"/>
      <c r="AI41" s="3"/>
      <c r="AJ41" s="3"/>
      <c r="AK41" s="3"/>
      <c r="AL41" s="3"/>
      <c r="AM41" s="3"/>
      <c r="AN41" s="3"/>
      <c r="AO41" s="3"/>
      <c r="AP41" s="3"/>
      <c r="AQ41" s="3"/>
      <c r="AR41" s="3"/>
      <c r="AS41" s="3"/>
      <c r="AT41" s="3"/>
      <c r="AU41" s="3"/>
      <c r="AV41" s="3"/>
      <c r="AW41" s="3"/>
      <c r="AX41" s="3"/>
      <c r="AY41" s="3"/>
      <c r="AZ41" s="3"/>
      <c r="BA41" s="3"/>
    </row>
    <row r="42" spans="1:53">
      <c r="A42" s="97" t="s">
        <v>1333</v>
      </c>
      <c r="B42" s="3"/>
      <c r="C42" s="3"/>
      <c r="D42" s="3"/>
      <c r="E42" s="162">
        <v>61</v>
      </c>
      <c r="F42" s="162">
        <v>29</v>
      </c>
      <c r="G42" s="162">
        <v>23</v>
      </c>
      <c r="H42" s="162">
        <v>12</v>
      </c>
      <c r="I42" s="162">
        <v>29</v>
      </c>
      <c r="J42" s="24"/>
      <c r="K42" s="24"/>
      <c r="L42" s="3"/>
      <c r="M42" s="3"/>
      <c r="N42" s="3"/>
      <c r="O42" s="11" t="s">
        <v>837</v>
      </c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3"/>
      <c r="AK42" s="3"/>
      <c r="AL42" s="3"/>
      <c r="AM42" s="3"/>
      <c r="AN42" s="3"/>
      <c r="AO42" s="3"/>
      <c r="AP42" s="3"/>
      <c r="AQ42" s="3"/>
      <c r="AR42" s="3"/>
      <c r="AS42" s="3"/>
      <c r="AT42" s="3"/>
      <c r="AU42" s="3"/>
      <c r="AV42" s="3"/>
      <c r="AW42" s="3"/>
      <c r="AX42" s="3"/>
      <c r="AY42" s="3"/>
      <c r="AZ42" s="3"/>
      <c r="BA42" s="3"/>
    </row>
    <row r="43" spans="1:53">
      <c r="A43" s="97" t="s">
        <v>1334</v>
      </c>
      <c r="B43" s="3"/>
      <c r="C43" s="3"/>
      <c r="D43" s="3"/>
      <c r="E43" s="162">
        <v>80</v>
      </c>
      <c r="F43" s="162">
        <v>38</v>
      </c>
      <c r="G43" s="162">
        <v>30</v>
      </c>
      <c r="H43" s="162">
        <v>15</v>
      </c>
      <c r="I43" s="162">
        <v>38</v>
      </c>
      <c r="J43" s="24"/>
      <c r="K43" s="24"/>
      <c r="L43" s="3"/>
      <c r="M43" s="3"/>
      <c r="N43" s="3"/>
      <c r="O43" s="11" t="s">
        <v>837</v>
      </c>
      <c r="P43" s="11" t="s">
        <v>1320</v>
      </c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  <c r="AH43" s="3"/>
      <c r="AI43" s="3"/>
      <c r="AJ43" s="3"/>
      <c r="AK43" s="3"/>
      <c r="AL43" s="3"/>
      <c r="AM43" s="3"/>
      <c r="AN43" s="3"/>
      <c r="AO43" s="3"/>
      <c r="AP43" s="3"/>
      <c r="AQ43" s="3"/>
      <c r="AR43" s="3"/>
      <c r="AS43" s="3"/>
      <c r="AT43" s="3"/>
      <c r="AU43" s="3"/>
      <c r="AV43" s="3"/>
      <c r="AW43" s="3"/>
      <c r="AX43" s="3"/>
      <c r="AY43" s="3"/>
      <c r="AZ43" s="3"/>
      <c r="BA43" s="3"/>
    </row>
    <row r="44" spans="1:53">
      <c r="A44" s="97" t="s">
        <v>1335</v>
      </c>
      <c r="B44" s="3"/>
      <c r="C44" s="3"/>
      <c r="D44" s="3"/>
      <c r="E44" s="162">
        <v>104</v>
      </c>
      <c r="F44" s="162">
        <v>49</v>
      </c>
      <c r="G44" s="162">
        <v>39</v>
      </c>
      <c r="H44" s="162">
        <v>20</v>
      </c>
      <c r="I44" s="162">
        <v>49</v>
      </c>
      <c r="J44" s="24"/>
      <c r="K44" s="24"/>
      <c r="L44" s="3"/>
      <c r="M44" s="3"/>
      <c r="N44" s="3"/>
      <c r="O44" s="11" t="s">
        <v>837</v>
      </c>
      <c r="P44" s="11" t="s">
        <v>1320</v>
      </c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  <c r="AH44" s="3"/>
      <c r="AI44" s="3"/>
      <c r="AJ44" s="3"/>
      <c r="AK44" s="3"/>
      <c r="AL44" s="3"/>
      <c r="AM44" s="3"/>
      <c r="AN44" s="3"/>
      <c r="AO44" s="3"/>
      <c r="AP44" s="3"/>
      <c r="AQ44" s="3"/>
      <c r="AR44" s="3"/>
      <c r="AS44" s="3"/>
      <c r="AT44" s="3"/>
      <c r="AU44" s="3"/>
      <c r="AV44" s="3"/>
      <c r="AW44" s="3"/>
      <c r="AX44" s="3"/>
      <c r="AY44" s="3"/>
      <c r="AZ44" s="3"/>
      <c r="BA44" s="3"/>
    </row>
    <row r="45" spans="1:53">
      <c r="A45" s="97" t="s">
        <v>1336</v>
      </c>
      <c r="B45" s="3"/>
      <c r="C45" s="3"/>
      <c r="D45" s="3"/>
      <c r="E45" s="162">
        <v>135</v>
      </c>
      <c r="F45" s="162">
        <v>64</v>
      </c>
      <c r="G45" s="162">
        <v>51</v>
      </c>
      <c r="H45" s="162">
        <v>26</v>
      </c>
      <c r="I45" s="162">
        <v>64</v>
      </c>
      <c r="J45" s="24"/>
      <c r="K45" s="24"/>
      <c r="L45" s="3"/>
      <c r="M45" s="3"/>
      <c r="N45" s="3"/>
      <c r="O45" s="11" t="s">
        <v>837</v>
      </c>
      <c r="P45" s="11" t="s">
        <v>1320</v>
      </c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  <c r="AH45" s="3"/>
      <c r="AI45" s="3"/>
      <c r="AJ45" s="3"/>
      <c r="AK45" s="3"/>
      <c r="AL45" s="3"/>
      <c r="AM45" s="3"/>
      <c r="AN45" s="3"/>
      <c r="AO45" s="3"/>
      <c r="AP45" s="3"/>
      <c r="AQ45" s="3"/>
      <c r="AR45" s="3"/>
      <c r="AS45" s="3"/>
      <c r="AT45" s="3"/>
      <c r="AU45" s="3"/>
      <c r="AV45" s="3"/>
      <c r="AW45" s="3"/>
      <c r="AX45" s="3"/>
      <c r="AY45" s="3"/>
      <c r="AZ45" s="3"/>
      <c r="BA45" s="3"/>
    </row>
    <row r="46" spans="1:53">
      <c r="A46" s="98"/>
      <c r="B46" s="3"/>
      <c r="C46" s="3"/>
      <c r="D46" s="3"/>
      <c r="E46" s="3"/>
      <c r="F46" s="3"/>
      <c r="G46" s="3"/>
      <c r="H46" s="3"/>
      <c r="I46" s="3"/>
      <c r="J46" s="24"/>
      <c r="K46" s="24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/>
      <c r="AH46" s="3"/>
      <c r="AI46" s="3"/>
      <c r="AJ46" s="3"/>
      <c r="AK46" s="3"/>
      <c r="AL46" s="3"/>
      <c r="AM46" s="3"/>
      <c r="AN46" s="3"/>
      <c r="AO46" s="3"/>
      <c r="AP46" s="3"/>
      <c r="AQ46" s="3"/>
      <c r="AR46" s="3"/>
      <c r="AS46" s="3"/>
      <c r="AT46" s="3"/>
      <c r="AU46" s="3"/>
      <c r="AV46" s="3"/>
      <c r="AW46" s="3"/>
      <c r="AX46" s="3"/>
      <c r="AY46" s="3"/>
      <c r="AZ46" s="3"/>
      <c r="BA46" s="3"/>
    </row>
    <row r="47" ht="60" spans="1:53">
      <c r="A47" s="97" t="s">
        <v>1337</v>
      </c>
      <c r="C47" s="11" t="s">
        <v>791</v>
      </c>
      <c r="D47" s="11" t="s">
        <v>786</v>
      </c>
      <c r="E47" s="112">
        <v>18</v>
      </c>
      <c r="F47" s="112">
        <v>4</v>
      </c>
      <c r="G47" s="112">
        <v>8</v>
      </c>
      <c r="H47" s="112">
        <v>7</v>
      </c>
      <c r="I47" s="112">
        <v>13</v>
      </c>
      <c r="J47" s="23" t="s">
        <v>1338</v>
      </c>
      <c r="K47" s="23" t="s">
        <v>1339</v>
      </c>
      <c r="L47" s="11" t="s">
        <v>154</v>
      </c>
      <c r="M47" s="3"/>
      <c r="N47" s="3"/>
      <c r="O47" s="11" t="s">
        <v>1150</v>
      </c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  <c r="AC47" s="3"/>
      <c r="AD47" s="3"/>
      <c r="AE47" s="3"/>
      <c r="AF47" s="3"/>
      <c r="AG47" s="3"/>
      <c r="AH47" s="3"/>
      <c r="AI47" s="3"/>
      <c r="AJ47" s="3"/>
      <c r="AK47" s="3"/>
      <c r="AL47" s="3"/>
      <c r="AM47" s="3"/>
      <c r="AN47" s="3"/>
      <c r="AO47" s="3"/>
      <c r="AP47" s="3"/>
      <c r="AQ47" s="3"/>
      <c r="AR47" s="3"/>
      <c r="AS47" s="3"/>
      <c r="AT47" s="3"/>
      <c r="AU47" s="3"/>
      <c r="AV47" s="3"/>
      <c r="AW47" s="3"/>
      <c r="AX47" s="3"/>
      <c r="AY47" s="3"/>
      <c r="AZ47" s="3"/>
      <c r="BA47" s="3"/>
    </row>
    <row r="48" spans="1:53">
      <c r="A48" s="97" t="s">
        <v>1340</v>
      </c>
      <c r="B48" s="3"/>
      <c r="C48" s="3"/>
      <c r="D48" s="3"/>
      <c r="E48" s="162">
        <v>22</v>
      </c>
      <c r="F48" s="162">
        <v>5</v>
      </c>
      <c r="G48" s="162">
        <v>10</v>
      </c>
      <c r="H48" s="162">
        <v>8</v>
      </c>
      <c r="I48" s="162">
        <v>16</v>
      </c>
      <c r="J48" s="24"/>
      <c r="K48" s="24"/>
      <c r="L48" s="3"/>
      <c r="M48" s="3"/>
      <c r="N48" s="3"/>
      <c r="O48" s="11" t="s">
        <v>1150</v>
      </c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  <c r="AH48" s="3"/>
      <c r="AI48" s="3"/>
      <c r="AJ48" s="3"/>
      <c r="AK48" s="3"/>
      <c r="AL48" s="3"/>
      <c r="AM48" s="3"/>
      <c r="AN48" s="3"/>
      <c r="AO48" s="3"/>
      <c r="AP48" s="3"/>
      <c r="AQ48" s="3"/>
      <c r="AR48" s="3"/>
      <c r="AS48" s="3"/>
      <c r="AT48" s="3"/>
      <c r="AU48" s="3"/>
      <c r="AV48" s="3"/>
      <c r="AW48" s="3"/>
      <c r="AX48" s="3"/>
      <c r="AY48" s="3"/>
      <c r="AZ48" s="3"/>
      <c r="BA48" s="3"/>
    </row>
    <row r="49" spans="1:53">
      <c r="A49" s="97" t="s">
        <v>1341</v>
      </c>
      <c r="B49" s="3"/>
      <c r="C49" s="3"/>
      <c r="D49" s="3"/>
      <c r="E49" s="162">
        <v>26</v>
      </c>
      <c r="F49" s="162">
        <v>6</v>
      </c>
      <c r="G49" s="162">
        <v>12</v>
      </c>
      <c r="H49" s="162">
        <v>10</v>
      </c>
      <c r="I49" s="162">
        <v>19</v>
      </c>
      <c r="J49" s="24"/>
      <c r="K49" s="24"/>
      <c r="L49" s="3"/>
      <c r="M49" s="3"/>
      <c r="N49" s="3"/>
      <c r="O49" s="11" t="s">
        <v>1150</v>
      </c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3"/>
      <c r="AK49" s="3"/>
      <c r="AL49" s="3"/>
      <c r="AM49" s="3"/>
      <c r="AN49" s="3"/>
      <c r="AO49" s="3"/>
      <c r="AP49" s="3"/>
      <c r="AQ49" s="3"/>
      <c r="AR49" s="3"/>
      <c r="AS49" s="3"/>
      <c r="AT49" s="3"/>
      <c r="AU49" s="3"/>
      <c r="AV49" s="3"/>
      <c r="AW49" s="3"/>
      <c r="AX49" s="3"/>
      <c r="AY49" s="3"/>
      <c r="AZ49" s="3"/>
      <c r="BA49" s="3"/>
    </row>
    <row r="50" spans="1:53">
      <c r="A50" s="97" t="s">
        <v>1342</v>
      </c>
      <c r="B50" s="3"/>
      <c r="C50" s="3"/>
      <c r="D50" s="3"/>
      <c r="E50" s="162">
        <v>31</v>
      </c>
      <c r="F50" s="162">
        <v>7</v>
      </c>
      <c r="G50" s="162">
        <v>14</v>
      </c>
      <c r="H50" s="162">
        <v>12</v>
      </c>
      <c r="I50" s="162">
        <v>22</v>
      </c>
      <c r="J50" s="24"/>
      <c r="K50" s="24"/>
      <c r="L50" s="3"/>
      <c r="M50" s="3"/>
      <c r="N50" s="3"/>
      <c r="O50" s="11" t="s">
        <v>1150</v>
      </c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3"/>
      <c r="AK50" s="3"/>
      <c r="AL50" s="3"/>
      <c r="AM50" s="3"/>
      <c r="AN50" s="3"/>
      <c r="AO50" s="3"/>
      <c r="AP50" s="3"/>
      <c r="AQ50" s="3"/>
      <c r="AR50" s="3"/>
      <c r="AS50" s="3"/>
      <c r="AT50" s="3"/>
      <c r="AU50" s="3"/>
      <c r="AV50" s="3"/>
      <c r="AW50" s="3"/>
      <c r="AX50" s="3"/>
      <c r="AY50" s="3"/>
      <c r="AZ50" s="3"/>
      <c r="BA50" s="3"/>
    </row>
    <row r="51" spans="1:53">
      <c r="A51" s="97" t="s">
        <v>1343</v>
      </c>
      <c r="B51" s="3"/>
      <c r="C51" s="3"/>
      <c r="D51" s="3"/>
      <c r="E51" s="162">
        <v>40</v>
      </c>
      <c r="F51" s="162">
        <v>9</v>
      </c>
      <c r="G51" s="162">
        <v>18</v>
      </c>
      <c r="H51" s="162">
        <v>16</v>
      </c>
      <c r="I51" s="162">
        <v>29</v>
      </c>
      <c r="J51" s="24"/>
      <c r="K51" s="24"/>
      <c r="L51" s="3"/>
      <c r="M51" s="3"/>
      <c r="N51" s="3"/>
      <c r="O51" s="11" t="s">
        <v>1150</v>
      </c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3"/>
      <c r="AK51" s="3"/>
      <c r="AL51" s="3"/>
      <c r="AM51" s="3"/>
      <c r="AN51" s="3"/>
      <c r="AO51" s="3"/>
      <c r="AP51" s="3"/>
      <c r="AQ51" s="3"/>
      <c r="AR51" s="3"/>
      <c r="AS51" s="3"/>
      <c r="AT51" s="3"/>
      <c r="AU51" s="3"/>
      <c r="AV51" s="3"/>
      <c r="AW51" s="3"/>
      <c r="AX51" s="3"/>
      <c r="AY51" s="3"/>
      <c r="AZ51" s="3"/>
      <c r="BA51" s="3"/>
    </row>
    <row r="52" spans="1:53">
      <c r="A52" s="97" t="s">
        <v>1344</v>
      </c>
      <c r="B52" s="3"/>
      <c r="C52" s="3"/>
      <c r="D52" s="3"/>
      <c r="E52" s="162">
        <v>53</v>
      </c>
      <c r="F52" s="162">
        <v>12</v>
      </c>
      <c r="G52" s="162">
        <v>23</v>
      </c>
      <c r="H52" s="162">
        <v>20</v>
      </c>
      <c r="I52" s="162">
        <v>38</v>
      </c>
      <c r="J52" s="24"/>
      <c r="K52" s="24"/>
      <c r="L52" s="3"/>
      <c r="M52" s="3"/>
      <c r="N52" s="3"/>
      <c r="O52" s="11" t="s">
        <v>1150</v>
      </c>
      <c r="P52" s="11" t="s">
        <v>699</v>
      </c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3"/>
      <c r="AK52" s="3"/>
      <c r="AL52" s="3"/>
      <c r="AM52" s="3"/>
      <c r="AN52" s="3"/>
      <c r="AO52" s="3"/>
      <c r="AP52" s="3"/>
      <c r="AQ52" s="3"/>
      <c r="AR52" s="3"/>
      <c r="AS52" s="3"/>
      <c r="AT52" s="3"/>
      <c r="AU52" s="3"/>
      <c r="AV52" s="3"/>
      <c r="AW52" s="3"/>
      <c r="AX52" s="3"/>
      <c r="AY52" s="3"/>
      <c r="AZ52" s="3"/>
      <c r="BA52" s="3"/>
    </row>
    <row r="53" spans="1:53">
      <c r="A53" s="97" t="s">
        <v>1345</v>
      </c>
      <c r="B53" s="3"/>
      <c r="C53" s="3"/>
      <c r="D53" s="3"/>
      <c r="E53" s="162">
        <v>68</v>
      </c>
      <c r="F53" s="162">
        <v>15</v>
      </c>
      <c r="G53" s="162">
        <v>30</v>
      </c>
      <c r="H53" s="162">
        <v>27</v>
      </c>
      <c r="I53" s="162">
        <v>49</v>
      </c>
      <c r="J53" s="24"/>
      <c r="K53" s="24"/>
      <c r="L53" s="3"/>
      <c r="M53" s="3"/>
      <c r="N53" s="3"/>
      <c r="O53" s="11" t="s">
        <v>1150</v>
      </c>
      <c r="P53" s="11" t="s">
        <v>699</v>
      </c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3"/>
      <c r="AK53" s="3"/>
      <c r="AL53" s="3"/>
      <c r="AM53" s="3"/>
      <c r="AN53" s="3"/>
      <c r="AO53" s="3"/>
      <c r="AP53" s="3"/>
      <c r="AQ53" s="3"/>
      <c r="AR53" s="3"/>
      <c r="AS53" s="3"/>
      <c r="AT53" s="3"/>
      <c r="AU53" s="3"/>
      <c r="AV53" s="3"/>
      <c r="AW53" s="3"/>
      <c r="AX53" s="3"/>
      <c r="AY53" s="3"/>
      <c r="AZ53" s="3"/>
      <c r="BA53" s="3"/>
    </row>
    <row r="54" spans="1:53">
      <c r="A54" s="97" t="s">
        <v>1346</v>
      </c>
      <c r="B54" s="3"/>
      <c r="C54" s="3"/>
      <c r="D54" s="3"/>
      <c r="E54" s="162">
        <v>89</v>
      </c>
      <c r="F54" s="162">
        <v>20</v>
      </c>
      <c r="G54" s="162">
        <v>39</v>
      </c>
      <c r="H54" s="162">
        <v>35</v>
      </c>
      <c r="I54" s="162">
        <v>64</v>
      </c>
      <c r="J54" s="24"/>
      <c r="K54" s="24"/>
      <c r="L54" s="3"/>
      <c r="M54" s="3"/>
      <c r="N54" s="3"/>
      <c r="O54" s="11" t="s">
        <v>1150</v>
      </c>
      <c r="P54" s="11" t="s">
        <v>699</v>
      </c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3"/>
      <c r="AK54" s="3"/>
      <c r="AL54" s="3"/>
      <c r="AM54" s="3"/>
      <c r="AN54" s="3"/>
      <c r="AO54" s="3"/>
      <c r="AP54" s="3"/>
      <c r="AQ54" s="3"/>
      <c r="AR54" s="3"/>
      <c r="AS54" s="3"/>
      <c r="AT54" s="3"/>
      <c r="AU54" s="3"/>
      <c r="AV54" s="3"/>
      <c r="AW54" s="3"/>
      <c r="AX54" s="3"/>
      <c r="AY54" s="3"/>
      <c r="AZ54" s="3"/>
      <c r="BA54" s="3"/>
    </row>
    <row r="55" spans="1:53">
      <c r="A55" s="97" t="s">
        <v>1347</v>
      </c>
      <c r="B55" s="3"/>
      <c r="C55" s="3"/>
      <c r="D55" s="3"/>
      <c r="E55" s="162">
        <v>115</v>
      </c>
      <c r="F55" s="162">
        <v>26</v>
      </c>
      <c r="G55" s="162">
        <v>51</v>
      </c>
      <c r="H55" s="162">
        <v>45</v>
      </c>
      <c r="I55" s="162">
        <v>83</v>
      </c>
      <c r="J55" s="24"/>
      <c r="K55" s="24"/>
      <c r="L55" s="3"/>
      <c r="M55" s="3"/>
      <c r="N55" s="3"/>
      <c r="O55" s="11" t="s">
        <v>1150</v>
      </c>
      <c r="P55" s="11" t="s">
        <v>699</v>
      </c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3"/>
      <c r="AK55" s="3"/>
      <c r="AL55" s="3"/>
      <c r="AM55" s="3"/>
      <c r="AN55" s="3"/>
      <c r="AO55" s="3"/>
      <c r="AP55" s="3"/>
      <c r="AQ55" s="3"/>
      <c r="AR55" s="3"/>
      <c r="AS55" s="3"/>
      <c r="AT55" s="3"/>
      <c r="AU55" s="3"/>
      <c r="AV55" s="3"/>
      <c r="AW55" s="3"/>
      <c r="AX55" s="3"/>
      <c r="AY55" s="3"/>
      <c r="AZ55" s="3"/>
      <c r="BA55" s="3"/>
    </row>
    <row r="56" spans="1:53">
      <c r="A56" s="98"/>
      <c r="B56" s="3"/>
      <c r="C56" s="3"/>
      <c r="D56" s="3"/>
      <c r="E56" s="3"/>
      <c r="F56" s="3"/>
      <c r="G56" s="3"/>
      <c r="H56" s="3"/>
      <c r="I56" s="3"/>
      <c r="J56" s="11" t="s">
        <v>1348</v>
      </c>
      <c r="K56" s="24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3"/>
      <c r="AK56" s="3"/>
      <c r="AL56" s="3"/>
      <c r="AM56" s="3"/>
      <c r="AN56" s="3"/>
      <c r="AO56" s="3"/>
      <c r="AP56" s="3"/>
      <c r="AQ56" s="3"/>
      <c r="AR56" s="3"/>
      <c r="AS56" s="3"/>
      <c r="AT56" s="3"/>
      <c r="AU56" s="3"/>
      <c r="AV56" s="3"/>
      <c r="AW56" s="3"/>
      <c r="AX56" s="3"/>
      <c r="AY56" s="3"/>
      <c r="AZ56" s="3"/>
      <c r="BA56" s="3"/>
    </row>
    <row r="57" spans="1:53">
      <c r="A57" s="97" t="s">
        <v>1349</v>
      </c>
      <c r="B57" s="3"/>
      <c r="C57" s="3"/>
      <c r="D57" s="3"/>
      <c r="E57" s="163">
        <v>27</v>
      </c>
      <c r="F57" s="163">
        <v>6</v>
      </c>
      <c r="G57" s="163">
        <v>12</v>
      </c>
      <c r="H57" s="163">
        <v>11</v>
      </c>
      <c r="I57" s="163">
        <v>20</v>
      </c>
      <c r="J57" s="24"/>
      <c r="K57" s="23" t="s">
        <v>1350</v>
      </c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3"/>
      <c r="AK57" s="3"/>
      <c r="AL57" s="3"/>
      <c r="AM57" s="3"/>
      <c r="AN57" s="3"/>
      <c r="AO57" s="3"/>
      <c r="AP57" s="3"/>
      <c r="AQ57" s="3"/>
      <c r="AR57" s="3"/>
      <c r="AS57" s="3"/>
      <c r="AT57" s="3"/>
      <c r="AU57" s="3"/>
      <c r="AV57" s="3"/>
      <c r="AW57" s="3"/>
      <c r="AX57" s="3"/>
      <c r="AY57" s="3"/>
      <c r="AZ57" s="3"/>
      <c r="BA57" s="3"/>
    </row>
    <row r="58" spans="1:53">
      <c r="A58" s="97" t="s">
        <v>1351</v>
      </c>
      <c r="B58" s="3"/>
      <c r="C58" s="3"/>
      <c r="D58" s="3"/>
      <c r="E58" s="163">
        <v>32</v>
      </c>
      <c r="F58" s="163">
        <v>7</v>
      </c>
      <c r="G58" s="163">
        <v>14</v>
      </c>
      <c r="H58" s="163">
        <v>13</v>
      </c>
      <c r="I58" s="163">
        <v>23</v>
      </c>
      <c r="J58" s="24"/>
      <c r="K58" s="23" t="s">
        <v>1352</v>
      </c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3"/>
      <c r="AK58" s="3"/>
      <c r="AL58" s="3"/>
      <c r="AM58" s="3"/>
      <c r="AN58" s="3"/>
      <c r="AO58" s="3"/>
      <c r="AP58" s="3"/>
      <c r="AQ58" s="3"/>
      <c r="AR58" s="3"/>
      <c r="AS58" s="3"/>
      <c r="AT58" s="3"/>
      <c r="AU58" s="3"/>
      <c r="AV58" s="3"/>
      <c r="AW58" s="3"/>
      <c r="AX58" s="3"/>
      <c r="AY58" s="3"/>
      <c r="AZ58" s="3"/>
      <c r="BA58" s="3"/>
    </row>
    <row r="59" spans="1:53">
      <c r="A59" s="97" t="s">
        <v>1353</v>
      </c>
      <c r="B59" s="3"/>
      <c r="C59" s="3"/>
      <c r="D59" s="3"/>
      <c r="E59" s="163">
        <v>39</v>
      </c>
      <c r="F59" s="163">
        <v>9</v>
      </c>
      <c r="G59" s="163">
        <v>17</v>
      </c>
      <c r="H59" s="163">
        <v>15</v>
      </c>
      <c r="I59" s="163">
        <v>28</v>
      </c>
      <c r="J59" s="24"/>
      <c r="K59" s="23" t="s">
        <v>1354</v>
      </c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3"/>
      <c r="AK59" s="3"/>
      <c r="AL59" s="3"/>
      <c r="AM59" s="3"/>
      <c r="AN59" s="3"/>
      <c r="AO59" s="3"/>
      <c r="AP59" s="3"/>
      <c r="AQ59" s="3"/>
      <c r="AR59" s="3"/>
      <c r="AS59" s="3"/>
      <c r="AT59" s="3"/>
      <c r="AU59" s="3"/>
      <c r="AV59" s="3"/>
      <c r="AW59" s="3"/>
      <c r="AX59" s="3"/>
      <c r="AY59" s="3"/>
      <c r="AZ59" s="3"/>
      <c r="BA59" s="3"/>
    </row>
    <row r="60" spans="1:53">
      <c r="A60" s="97" t="s">
        <v>1355</v>
      </c>
      <c r="B60" s="3"/>
      <c r="C60" s="3"/>
      <c r="D60" s="3"/>
      <c r="E60" s="163">
        <v>47</v>
      </c>
      <c r="F60" s="163">
        <v>10</v>
      </c>
      <c r="G60" s="163">
        <v>21</v>
      </c>
      <c r="H60" s="163">
        <v>18</v>
      </c>
      <c r="I60" s="163">
        <v>34</v>
      </c>
      <c r="J60" s="24"/>
      <c r="K60" s="23" t="s">
        <v>1356</v>
      </c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3"/>
      <c r="AK60" s="3"/>
      <c r="AL60" s="3"/>
      <c r="AM60" s="3"/>
      <c r="AN60" s="3"/>
      <c r="AO60" s="3"/>
      <c r="AP60" s="3"/>
      <c r="AQ60" s="3"/>
      <c r="AR60" s="3"/>
      <c r="AS60" s="3"/>
      <c r="AT60" s="3"/>
      <c r="AU60" s="3"/>
      <c r="AV60" s="3"/>
      <c r="AW60" s="3"/>
      <c r="AX60" s="3"/>
      <c r="AY60" s="3"/>
      <c r="AZ60" s="3"/>
      <c r="BA60" s="3"/>
    </row>
    <row r="61" spans="1:53">
      <c r="A61" s="97" t="s">
        <v>1357</v>
      </c>
      <c r="B61" s="3"/>
      <c r="C61" s="3"/>
      <c r="D61" s="3"/>
      <c r="E61" s="163">
        <v>61</v>
      </c>
      <c r="F61" s="163">
        <v>13</v>
      </c>
      <c r="G61" s="163">
        <v>27</v>
      </c>
      <c r="H61" s="163">
        <v>24</v>
      </c>
      <c r="I61" s="163">
        <v>44</v>
      </c>
      <c r="J61" s="24"/>
      <c r="K61" s="23" t="s">
        <v>1358</v>
      </c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3"/>
      <c r="AM61" s="3"/>
      <c r="AN61" s="3"/>
      <c r="AO61" s="3"/>
      <c r="AP61" s="3"/>
      <c r="AQ61" s="3"/>
      <c r="AR61" s="3"/>
      <c r="AS61" s="3"/>
      <c r="AT61" s="3"/>
      <c r="AU61" s="3"/>
      <c r="AV61" s="3"/>
      <c r="AW61" s="3"/>
      <c r="AX61" s="3"/>
      <c r="AY61" s="3"/>
      <c r="AZ61" s="3"/>
      <c r="BA61" s="3"/>
    </row>
    <row r="62" spans="1:53">
      <c r="A62" s="97" t="s">
        <v>1359</v>
      </c>
      <c r="B62" s="3"/>
      <c r="C62" s="3"/>
      <c r="D62" s="3"/>
      <c r="E62" s="163">
        <v>79</v>
      </c>
      <c r="F62" s="163">
        <v>18</v>
      </c>
      <c r="G62" s="163">
        <v>35</v>
      </c>
      <c r="H62" s="163">
        <v>31</v>
      </c>
      <c r="I62" s="163">
        <v>57</v>
      </c>
      <c r="J62" s="24"/>
      <c r="K62" s="23" t="s">
        <v>1360</v>
      </c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/>
      <c r="AL62" s="3"/>
      <c r="AM62" s="3"/>
      <c r="AN62" s="3"/>
      <c r="AO62" s="3"/>
      <c r="AP62" s="3"/>
      <c r="AQ62" s="3"/>
      <c r="AR62" s="3"/>
      <c r="AS62" s="3"/>
      <c r="AT62" s="3"/>
      <c r="AU62" s="3"/>
      <c r="AV62" s="3"/>
      <c r="AW62" s="3"/>
      <c r="AX62" s="3"/>
      <c r="AY62" s="3"/>
      <c r="AZ62" s="3"/>
      <c r="BA62" s="3"/>
    </row>
    <row r="63" spans="1:53">
      <c r="A63" s="97" t="s">
        <v>1361</v>
      </c>
      <c r="B63" s="3"/>
      <c r="C63" s="3"/>
      <c r="D63" s="3"/>
      <c r="E63" s="163">
        <v>103</v>
      </c>
      <c r="F63" s="163">
        <v>23</v>
      </c>
      <c r="G63" s="163">
        <v>46</v>
      </c>
      <c r="H63" s="163">
        <v>40</v>
      </c>
      <c r="I63" s="163">
        <v>74</v>
      </c>
      <c r="J63" s="24"/>
      <c r="K63" s="23" t="s">
        <v>1362</v>
      </c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/>
      <c r="AL63" s="3"/>
      <c r="AM63" s="3"/>
      <c r="AN63" s="3"/>
      <c r="AO63" s="3"/>
      <c r="AP63" s="3"/>
      <c r="AQ63" s="3"/>
      <c r="AR63" s="3"/>
      <c r="AS63" s="3"/>
      <c r="AT63" s="3"/>
      <c r="AU63" s="3"/>
      <c r="AV63" s="3"/>
      <c r="AW63" s="3"/>
      <c r="AX63" s="3"/>
      <c r="AY63" s="3"/>
      <c r="AZ63" s="3"/>
      <c r="BA63" s="3"/>
    </row>
    <row r="64" spans="1:53">
      <c r="A64" s="97" t="s">
        <v>1363</v>
      </c>
      <c r="B64" s="3"/>
      <c r="C64" s="3"/>
      <c r="D64" s="3"/>
      <c r="E64" s="163">
        <v>133</v>
      </c>
      <c r="F64" s="163">
        <v>30</v>
      </c>
      <c r="G64" s="163">
        <v>59</v>
      </c>
      <c r="H64" s="163">
        <v>52</v>
      </c>
      <c r="I64" s="163">
        <v>96</v>
      </c>
      <c r="J64" s="24"/>
      <c r="K64" s="23" t="s">
        <v>1364</v>
      </c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/>
      <c r="AL64" s="3"/>
      <c r="AM64" s="3"/>
      <c r="AN64" s="3"/>
      <c r="AO64" s="3"/>
      <c r="AP64" s="3"/>
      <c r="AQ64" s="3"/>
      <c r="AR64" s="3"/>
      <c r="AS64" s="3"/>
      <c r="AT64" s="3"/>
      <c r="AU64" s="3"/>
      <c r="AV64" s="3"/>
      <c r="AW64" s="3"/>
      <c r="AX64" s="3"/>
      <c r="AY64" s="3"/>
      <c r="AZ64" s="3"/>
      <c r="BA64" s="3"/>
    </row>
    <row r="65" spans="1:53">
      <c r="A65" s="97" t="s">
        <v>1365</v>
      </c>
      <c r="B65" s="3"/>
      <c r="C65" s="3"/>
      <c r="D65" s="3"/>
      <c r="E65" s="163">
        <v>173</v>
      </c>
      <c r="F65" s="163">
        <v>38</v>
      </c>
      <c r="G65" s="163">
        <v>77</v>
      </c>
      <c r="H65" s="163">
        <v>67</v>
      </c>
      <c r="I65" s="163">
        <v>125</v>
      </c>
      <c r="J65" s="24"/>
      <c r="K65" s="23" t="s">
        <v>1366</v>
      </c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/>
      <c r="AL65" s="3"/>
      <c r="AM65" s="3"/>
      <c r="AN65" s="3"/>
      <c r="AO65" s="3"/>
      <c r="AP65" s="3"/>
      <c r="AQ65" s="3"/>
      <c r="AR65" s="3"/>
      <c r="AS65" s="3"/>
      <c r="AT65" s="3"/>
      <c r="AU65" s="3"/>
      <c r="AV65" s="3"/>
      <c r="AW65" s="3"/>
      <c r="AX65" s="3"/>
      <c r="AY65" s="3"/>
      <c r="AZ65" s="3"/>
      <c r="BA65" s="3"/>
    </row>
    <row r="66" spans="1:53">
      <c r="A66" s="98"/>
      <c r="B66" s="3"/>
      <c r="C66" s="3"/>
      <c r="D66" s="3"/>
      <c r="E66" s="3"/>
      <c r="F66" s="3"/>
      <c r="G66" s="3"/>
      <c r="H66" s="3"/>
      <c r="I66" s="3"/>
      <c r="J66" s="24"/>
      <c r="K66" s="24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/>
      <c r="AL66" s="3"/>
      <c r="AM66" s="3"/>
      <c r="AN66" s="3"/>
      <c r="AO66" s="3"/>
      <c r="AP66" s="3"/>
      <c r="AQ66" s="3"/>
      <c r="AR66" s="3"/>
      <c r="AS66" s="3"/>
      <c r="AT66" s="3"/>
      <c r="AU66" s="3"/>
      <c r="AV66" s="3"/>
      <c r="AW66" s="3"/>
      <c r="AX66" s="3"/>
      <c r="AY66" s="3"/>
      <c r="AZ66" s="3"/>
      <c r="BA66" s="3"/>
    </row>
    <row r="67" ht="84" spans="1:53">
      <c r="A67" s="97" t="s">
        <v>1367</v>
      </c>
      <c r="B67" s="3"/>
      <c r="C67" s="3"/>
      <c r="D67" s="11" t="s">
        <v>326</v>
      </c>
      <c r="E67" s="112">
        <v>27</v>
      </c>
      <c r="F67" s="112">
        <v>10</v>
      </c>
      <c r="G67" s="112">
        <v>8</v>
      </c>
      <c r="H67" s="112">
        <v>6</v>
      </c>
      <c r="I67" s="112">
        <v>8</v>
      </c>
      <c r="J67" s="23" t="s">
        <v>1368</v>
      </c>
      <c r="K67" s="23" t="s">
        <v>1369</v>
      </c>
      <c r="L67" s="11" t="s">
        <v>1287</v>
      </c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3"/>
      <c r="AM67" s="3"/>
      <c r="AN67" s="3"/>
      <c r="AO67" s="3"/>
      <c r="AP67" s="3"/>
      <c r="AQ67" s="3"/>
      <c r="AR67" s="3"/>
      <c r="AS67" s="3"/>
      <c r="AT67" s="3"/>
      <c r="AU67" s="3"/>
      <c r="AV67" s="3"/>
      <c r="AW67" s="3"/>
      <c r="AX67" s="3"/>
      <c r="AY67" s="3"/>
      <c r="AZ67" s="3"/>
      <c r="BA67" s="3"/>
    </row>
    <row r="68" spans="1:53">
      <c r="A68" s="97" t="s">
        <v>1370</v>
      </c>
      <c r="B68" s="3"/>
      <c r="C68" s="3"/>
      <c r="D68" s="3"/>
      <c r="E68" s="162">
        <v>32</v>
      </c>
      <c r="F68" s="162">
        <v>12</v>
      </c>
      <c r="G68" s="162">
        <v>10</v>
      </c>
      <c r="H68" s="162">
        <v>7</v>
      </c>
      <c r="I68" s="162">
        <v>10</v>
      </c>
      <c r="J68" s="24"/>
      <c r="K68" s="24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3"/>
      <c r="AK68" s="3"/>
      <c r="AL68" s="3"/>
      <c r="AM68" s="3"/>
      <c r="AN68" s="3"/>
      <c r="AO68" s="3"/>
      <c r="AP68" s="3"/>
      <c r="AQ68" s="3"/>
      <c r="AR68" s="3"/>
      <c r="AS68" s="3"/>
      <c r="AT68" s="3"/>
      <c r="AU68" s="3"/>
      <c r="AV68" s="3"/>
      <c r="AW68" s="3"/>
      <c r="AX68" s="3"/>
      <c r="AY68" s="3"/>
      <c r="AZ68" s="3"/>
      <c r="BA68" s="3"/>
    </row>
    <row r="69" spans="1:53">
      <c r="A69" s="97" t="s">
        <v>1371</v>
      </c>
      <c r="B69" s="3"/>
      <c r="C69" s="3"/>
      <c r="D69" s="3"/>
      <c r="E69" s="162">
        <v>39</v>
      </c>
      <c r="F69" s="162">
        <v>14</v>
      </c>
      <c r="G69" s="162">
        <v>12</v>
      </c>
      <c r="H69" s="162">
        <v>9</v>
      </c>
      <c r="I69" s="162">
        <v>12</v>
      </c>
      <c r="J69" s="24"/>
      <c r="K69" s="24"/>
      <c r="L69" s="3"/>
      <c r="M69" s="3"/>
      <c r="N69" s="3"/>
      <c r="O69" s="11" t="s">
        <v>837</v>
      </c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3"/>
      <c r="AM69" s="3"/>
      <c r="AN69" s="3"/>
      <c r="AO69" s="3"/>
      <c r="AP69" s="3"/>
      <c r="AQ69" s="3"/>
      <c r="AR69" s="3"/>
      <c r="AS69" s="3"/>
      <c r="AT69" s="3"/>
      <c r="AU69" s="3"/>
      <c r="AV69" s="3"/>
      <c r="AW69" s="3"/>
      <c r="AX69" s="3"/>
      <c r="AY69" s="3"/>
      <c r="AZ69" s="3"/>
      <c r="BA69" s="3"/>
    </row>
    <row r="70" spans="1:53">
      <c r="A70" s="97" t="s">
        <v>1372</v>
      </c>
      <c r="B70" s="3"/>
      <c r="C70" s="3"/>
      <c r="D70" s="3"/>
      <c r="E70" s="162">
        <v>47</v>
      </c>
      <c r="F70" s="162">
        <v>17</v>
      </c>
      <c r="G70" s="162">
        <v>14</v>
      </c>
      <c r="H70" s="162">
        <v>10</v>
      </c>
      <c r="I70" s="162">
        <v>14</v>
      </c>
      <c r="J70" s="24"/>
      <c r="K70" s="24"/>
      <c r="L70" s="3"/>
      <c r="M70" s="3"/>
      <c r="N70" s="3"/>
      <c r="O70" s="11" t="s">
        <v>837</v>
      </c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3"/>
      <c r="AM70" s="3"/>
      <c r="AN70" s="3"/>
      <c r="AO70" s="3"/>
      <c r="AP70" s="3"/>
      <c r="AQ70" s="3"/>
      <c r="AR70" s="3"/>
      <c r="AS70" s="3"/>
      <c r="AT70" s="3"/>
      <c r="AU70" s="3"/>
      <c r="AV70" s="3"/>
      <c r="AW70" s="3"/>
      <c r="AX70" s="3"/>
      <c r="AY70" s="3"/>
      <c r="AZ70" s="3"/>
      <c r="BA70" s="3"/>
    </row>
    <row r="71" spans="1:53">
      <c r="A71" s="97" t="s">
        <v>1373</v>
      </c>
      <c r="B71" s="3"/>
      <c r="C71" s="3"/>
      <c r="D71" s="3"/>
      <c r="E71" s="162">
        <v>61</v>
      </c>
      <c r="F71" s="162">
        <v>22</v>
      </c>
      <c r="G71" s="162">
        <v>18</v>
      </c>
      <c r="H71" s="162">
        <v>13</v>
      </c>
      <c r="I71" s="162">
        <v>18</v>
      </c>
      <c r="J71" s="24"/>
      <c r="K71" s="24"/>
      <c r="L71" s="3"/>
      <c r="M71" s="3"/>
      <c r="N71" s="3"/>
      <c r="O71" s="11" t="s">
        <v>837</v>
      </c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  <c r="AN71" s="3"/>
      <c r="AO71" s="3"/>
      <c r="AP71" s="3"/>
      <c r="AQ71" s="3"/>
      <c r="AR71" s="3"/>
      <c r="AS71" s="3"/>
      <c r="AT71" s="3"/>
      <c r="AU71" s="3"/>
      <c r="AV71" s="3"/>
      <c r="AW71" s="3"/>
      <c r="AX71" s="3"/>
      <c r="AY71" s="3"/>
      <c r="AZ71" s="3"/>
      <c r="BA71" s="3"/>
    </row>
    <row r="72" spans="1:53">
      <c r="A72" s="97" t="s">
        <v>1374</v>
      </c>
      <c r="B72" s="3"/>
      <c r="C72" s="3"/>
      <c r="D72" s="3"/>
      <c r="E72" s="162">
        <v>79</v>
      </c>
      <c r="F72" s="162">
        <v>29</v>
      </c>
      <c r="G72" s="162">
        <v>23</v>
      </c>
      <c r="H72" s="162">
        <v>18</v>
      </c>
      <c r="I72" s="162">
        <v>23</v>
      </c>
      <c r="J72" s="24"/>
      <c r="K72" s="24"/>
      <c r="L72" s="3"/>
      <c r="M72" s="3"/>
      <c r="N72" s="3"/>
      <c r="O72" s="11" t="s">
        <v>837</v>
      </c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  <c r="AO72" s="3"/>
      <c r="AP72" s="3"/>
      <c r="AQ72" s="3"/>
      <c r="AR72" s="3"/>
      <c r="AS72" s="3"/>
      <c r="AT72" s="3"/>
      <c r="AU72" s="3"/>
      <c r="AV72" s="3"/>
      <c r="AW72" s="3"/>
      <c r="AX72" s="3"/>
      <c r="AY72" s="3"/>
      <c r="AZ72" s="3"/>
      <c r="BA72" s="3"/>
    </row>
    <row r="73" spans="1:53">
      <c r="A73" s="97" t="s">
        <v>1375</v>
      </c>
      <c r="B73" s="3"/>
      <c r="C73" s="3"/>
      <c r="D73" s="3"/>
      <c r="E73" s="162">
        <v>103</v>
      </c>
      <c r="F73" s="162">
        <v>38</v>
      </c>
      <c r="G73" s="162">
        <v>30</v>
      </c>
      <c r="H73" s="162">
        <v>23</v>
      </c>
      <c r="I73" s="162">
        <v>30</v>
      </c>
      <c r="J73" s="24"/>
      <c r="K73" s="24"/>
      <c r="L73" s="3"/>
      <c r="M73" s="3"/>
      <c r="N73" s="3"/>
      <c r="O73" s="11" t="s">
        <v>837</v>
      </c>
      <c r="P73" s="11" t="s">
        <v>1320</v>
      </c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3"/>
      <c r="AK73" s="3"/>
      <c r="AL73" s="3"/>
      <c r="AM73" s="3"/>
      <c r="AN73" s="3"/>
      <c r="AO73" s="3"/>
      <c r="AP73" s="3"/>
      <c r="AQ73" s="3"/>
      <c r="AR73" s="3"/>
      <c r="AS73" s="3"/>
      <c r="AT73" s="3"/>
      <c r="AU73" s="3"/>
      <c r="AV73" s="3"/>
      <c r="AW73" s="3"/>
      <c r="AX73" s="3"/>
      <c r="AY73" s="3"/>
      <c r="AZ73" s="3"/>
      <c r="BA73" s="3"/>
    </row>
    <row r="74" spans="1:53">
      <c r="A74" s="97" t="s">
        <v>1376</v>
      </c>
      <c r="B74" s="3"/>
      <c r="C74" s="3"/>
      <c r="D74" s="3"/>
      <c r="E74" s="162">
        <v>133</v>
      </c>
      <c r="F74" s="162">
        <v>49</v>
      </c>
      <c r="G74" s="162">
        <v>39</v>
      </c>
      <c r="H74" s="162">
        <v>30</v>
      </c>
      <c r="I74" s="162">
        <v>39</v>
      </c>
      <c r="J74" s="24"/>
      <c r="K74" s="24"/>
      <c r="L74" s="3"/>
      <c r="M74" s="3"/>
      <c r="N74" s="3"/>
      <c r="O74" s="11" t="s">
        <v>837</v>
      </c>
      <c r="P74" s="11" t="s">
        <v>1320</v>
      </c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3"/>
      <c r="AM74" s="3"/>
      <c r="AN74" s="3"/>
      <c r="AO74" s="3"/>
      <c r="AP74" s="3"/>
      <c r="AQ74" s="3"/>
      <c r="AR74" s="3"/>
      <c r="AS74" s="3"/>
      <c r="AT74" s="3"/>
      <c r="AU74" s="3"/>
      <c r="AV74" s="3"/>
      <c r="AW74" s="3"/>
      <c r="AX74" s="3"/>
      <c r="AY74" s="3"/>
      <c r="AZ74" s="3"/>
      <c r="BA74" s="3"/>
    </row>
    <row r="75" spans="1:53">
      <c r="A75" s="97" t="s">
        <v>1377</v>
      </c>
      <c r="B75" s="3"/>
      <c r="C75" s="3"/>
      <c r="D75" s="3"/>
      <c r="E75" s="162">
        <v>173</v>
      </c>
      <c r="F75" s="162">
        <v>64</v>
      </c>
      <c r="G75" s="162">
        <v>51</v>
      </c>
      <c r="H75" s="162">
        <v>38</v>
      </c>
      <c r="I75" s="162">
        <v>51</v>
      </c>
      <c r="J75" s="24"/>
      <c r="K75" s="24"/>
      <c r="L75" s="3"/>
      <c r="M75" s="3"/>
      <c r="N75" s="3"/>
      <c r="O75" s="11" t="s">
        <v>837</v>
      </c>
      <c r="P75" s="11" t="s">
        <v>1320</v>
      </c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  <c r="AN75" s="3"/>
      <c r="AO75" s="3"/>
      <c r="AP75" s="3"/>
      <c r="AQ75" s="3"/>
      <c r="AR75" s="3"/>
      <c r="AS75" s="3"/>
      <c r="AT75" s="3"/>
      <c r="AU75" s="3"/>
      <c r="AV75" s="3"/>
      <c r="AW75" s="3"/>
      <c r="AX75" s="3"/>
      <c r="AY75" s="3"/>
      <c r="AZ75" s="3"/>
      <c r="BA75" s="3"/>
    </row>
    <row r="76" spans="1:53">
      <c r="A76" s="98"/>
      <c r="B76" s="3"/>
      <c r="C76" s="3"/>
      <c r="D76" s="3"/>
      <c r="E76" s="3"/>
      <c r="F76" s="3"/>
      <c r="G76" s="3"/>
      <c r="H76" s="3"/>
      <c r="I76" s="3"/>
      <c r="J76" s="24"/>
      <c r="K76" s="24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/>
      <c r="AL76" s="3"/>
      <c r="AM76" s="3"/>
      <c r="AN76" s="3"/>
      <c r="AO76" s="3"/>
      <c r="AP76" s="3"/>
      <c r="AQ76" s="3"/>
      <c r="AR76" s="3"/>
      <c r="AS76" s="3"/>
      <c r="AT76" s="3"/>
      <c r="AU76" s="3"/>
      <c r="AV76" s="3"/>
      <c r="AW76" s="3"/>
      <c r="AX76" s="3"/>
      <c r="AY76" s="3"/>
      <c r="AZ76" s="3"/>
      <c r="BA76" s="3"/>
    </row>
    <row r="77" ht="144" spans="1:53">
      <c r="A77" s="97" t="s">
        <v>1378</v>
      </c>
      <c r="B77" s="3"/>
      <c r="C77" s="11" t="s">
        <v>843</v>
      </c>
      <c r="D77" s="11" t="s">
        <v>326</v>
      </c>
      <c r="E77" s="112">
        <v>18</v>
      </c>
      <c r="F77" s="112">
        <v>5</v>
      </c>
      <c r="G77" s="112">
        <v>7</v>
      </c>
      <c r="H77" s="112">
        <v>12</v>
      </c>
      <c r="I77" s="112">
        <v>8</v>
      </c>
      <c r="J77" s="23" t="s">
        <v>1379</v>
      </c>
      <c r="K77" s="23" t="s">
        <v>1380</v>
      </c>
      <c r="L77" s="11" t="s">
        <v>1286</v>
      </c>
      <c r="M77" s="3"/>
      <c r="N77" s="3"/>
      <c r="O77" s="11" t="s">
        <v>1150</v>
      </c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/>
      <c r="AL77" s="3"/>
      <c r="AM77" s="3"/>
      <c r="AN77" s="3"/>
      <c r="AO77" s="3"/>
      <c r="AP77" s="3"/>
      <c r="AQ77" s="3"/>
      <c r="AR77" s="3"/>
      <c r="AS77" s="3"/>
      <c r="AT77" s="3"/>
      <c r="AU77" s="3"/>
      <c r="AV77" s="3"/>
      <c r="AW77" s="3"/>
      <c r="AX77" s="3"/>
      <c r="AY77" s="3"/>
      <c r="AZ77" s="3"/>
      <c r="BA77" s="3"/>
    </row>
    <row r="78" spans="1:53">
      <c r="A78" s="97" t="s">
        <v>1381</v>
      </c>
      <c r="B78" s="3"/>
      <c r="C78" s="3"/>
      <c r="D78" s="3"/>
      <c r="E78" s="162">
        <v>22</v>
      </c>
      <c r="F78" s="162">
        <v>6</v>
      </c>
      <c r="G78" s="162">
        <v>8</v>
      </c>
      <c r="H78" s="162">
        <v>14</v>
      </c>
      <c r="I78" s="162">
        <v>10</v>
      </c>
      <c r="J78" s="24"/>
      <c r="K78" s="24"/>
      <c r="L78" s="3"/>
      <c r="M78" s="3"/>
      <c r="N78" s="3"/>
      <c r="O78" s="11" t="s">
        <v>1150</v>
      </c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/>
      <c r="AL78" s="3"/>
      <c r="AM78" s="3"/>
      <c r="AN78" s="3"/>
      <c r="AO78" s="3"/>
      <c r="AP78" s="3"/>
      <c r="AQ78" s="3"/>
      <c r="AR78" s="3"/>
      <c r="AS78" s="3"/>
      <c r="AT78" s="3"/>
      <c r="AU78" s="3"/>
      <c r="AV78" s="3"/>
      <c r="AW78" s="3"/>
      <c r="AX78" s="3"/>
      <c r="AY78" s="3"/>
      <c r="AZ78" s="3"/>
      <c r="BA78" s="3"/>
    </row>
    <row r="79" spans="1:53">
      <c r="A79" s="97" t="s">
        <v>1382</v>
      </c>
      <c r="B79" s="3"/>
      <c r="C79" s="3"/>
      <c r="D79" s="3"/>
      <c r="E79" s="162">
        <v>26</v>
      </c>
      <c r="F79" s="162">
        <v>7</v>
      </c>
      <c r="G79" s="162">
        <v>10</v>
      </c>
      <c r="H79" s="162">
        <v>17</v>
      </c>
      <c r="I79" s="162">
        <v>12</v>
      </c>
      <c r="J79" s="24"/>
      <c r="K79" s="24"/>
      <c r="L79" s="3"/>
      <c r="M79" s="3"/>
      <c r="N79" s="3"/>
      <c r="O79" s="11" t="s">
        <v>1150</v>
      </c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3"/>
      <c r="AK79" s="3"/>
      <c r="AL79" s="3"/>
      <c r="AM79" s="3"/>
      <c r="AN79" s="3"/>
      <c r="AO79" s="3"/>
      <c r="AP79" s="3"/>
      <c r="AQ79" s="3"/>
      <c r="AR79" s="3"/>
      <c r="AS79" s="3"/>
      <c r="AT79" s="3"/>
      <c r="AU79" s="3"/>
      <c r="AV79" s="3"/>
      <c r="AW79" s="3"/>
      <c r="AX79" s="3"/>
      <c r="AY79" s="3"/>
      <c r="AZ79" s="3"/>
      <c r="BA79" s="3"/>
    </row>
    <row r="80" spans="1:53">
      <c r="A80" s="97" t="s">
        <v>1383</v>
      </c>
      <c r="B80" s="3"/>
      <c r="C80" s="3"/>
      <c r="D80" s="3"/>
      <c r="E80" s="162">
        <v>31</v>
      </c>
      <c r="F80" s="162">
        <v>9</v>
      </c>
      <c r="G80" s="162">
        <v>12</v>
      </c>
      <c r="H80" s="162">
        <v>21</v>
      </c>
      <c r="I80" s="162">
        <v>14</v>
      </c>
      <c r="J80" s="24"/>
      <c r="K80" s="24"/>
      <c r="L80" s="3"/>
      <c r="M80" s="3"/>
      <c r="N80" s="3"/>
      <c r="O80" s="11" t="s">
        <v>1150</v>
      </c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3"/>
      <c r="AM80" s="3"/>
      <c r="AN80" s="3"/>
      <c r="AO80" s="3"/>
      <c r="AP80" s="3"/>
      <c r="AQ80" s="3"/>
      <c r="AR80" s="3"/>
      <c r="AS80" s="3"/>
      <c r="AT80" s="3"/>
      <c r="AU80" s="3"/>
      <c r="AV80" s="3"/>
      <c r="AW80" s="3"/>
      <c r="AX80" s="3"/>
      <c r="AY80" s="3"/>
      <c r="AZ80" s="3"/>
      <c r="BA80" s="3"/>
    </row>
    <row r="81" spans="1:53">
      <c r="A81" s="97" t="s">
        <v>1384</v>
      </c>
      <c r="B81" s="3"/>
      <c r="C81" s="3"/>
      <c r="D81" s="3"/>
      <c r="E81" s="162">
        <v>40</v>
      </c>
      <c r="F81" s="162">
        <v>11</v>
      </c>
      <c r="G81" s="162">
        <v>16</v>
      </c>
      <c r="H81" s="162">
        <v>27</v>
      </c>
      <c r="I81" s="162">
        <v>18</v>
      </c>
      <c r="J81" s="24"/>
      <c r="K81" s="24"/>
      <c r="L81" s="3"/>
      <c r="M81" s="3"/>
      <c r="N81" s="3"/>
      <c r="O81" s="11" t="s">
        <v>1150</v>
      </c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/>
      <c r="AL81" s="3"/>
      <c r="AM81" s="3"/>
      <c r="AN81" s="3"/>
      <c r="AO81" s="3"/>
      <c r="AP81" s="3"/>
      <c r="AQ81" s="3"/>
      <c r="AR81" s="3"/>
      <c r="AS81" s="3"/>
      <c r="AT81" s="3"/>
      <c r="AU81" s="3"/>
      <c r="AV81" s="3"/>
      <c r="AW81" s="3"/>
      <c r="AX81" s="3"/>
      <c r="AY81" s="3"/>
      <c r="AZ81" s="3"/>
      <c r="BA81" s="3"/>
    </row>
    <row r="82" spans="1:53">
      <c r="A82" s="97" t="s">
        <v>1385</v>
      </c>
      <c r="B82" s="3"/>
      <c r="C82" s="3"/>
      <c r="D82" s="3"/>
      <c r="E82" s="162">
        <v>53</v>
      </c>
      <c r="F82" s="162">
        <v>15</v>
      </c>
      <c r="G82" s="162">
        <v>20</v>
      </c>
      <c r="H82" s="162">
        <v>35</v>
      </c>
      <c r="I82" s="162">
        <v>23</v>
      </c>
      <c r="J82" s="24"/>
      <c r="K82" s="24"/>
      <c r="L82" s="3"/>
      <c r="M82" s="3"/>
      <c r="N82" s="3"/>
      <c r="O82" s="11" t="s">
        <v>1150</v>
      </c>
      <c r="P82" s="11" t="s">
        <v>1386</v>
      </c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3"/>
      <c r="AM82" s="3"/>
      <c r="AN82" s="3"/>
      <c r="AO82" s="3"/>
      <c r="AP82" s="3"/>
      <c r="AQ82" s="3"/>
      <c r="AR82" s="3"/>
      <c r="AS82" s="3"/>
      <c r="AT82" s="3"/>
      <c r="AU82" s="3"/>
      <c r="AV82" s="3"/>
      <c r="AW82" s="3"/>
      <c r="AX82" s="3"/>
      <c r="AY82" s="3"/>
      <c r="AZ82" s="3"/>
      <c r="BA82" s="3"/>
    </row>
    <row r="83" spans="1:53">
      <c r="A83" s="97" t="s">
        <v>1387</v>
      </c>
      <c r="B83" s="3"/>
      <c r="C83" s="3"/>
      <c r="D83" s="3"/>
      <c r="E83" s="162">
        <v>68</v>
      </c>
      <c r="F83" s="162">
        <v>19</v>
      </c>
      <c r="G83" s="162">
        <v>27</v>
      </c>
      <c r="H83" s="162">
        <v>46</v>
      </c>
      <c r="I83" s="162">
        <v>30</v>
      </c>
      <c r="J83" s="24"/>
      <c r="K83" s="24"/>
      <c r="L83" s="3"/>
      <c r="M83" s="3"/>
      <c r="N83" s="3"/>
      <c r="O83" s="11" t="s">
        <v>1150</v>
      </c>
      <c r="P83" s="11" t="s">
        <v>1386</v>
      </c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3"/>
      <c r="AM83" s="3"/>
      <c r="AN83" s="3"/>
      <c r="AO83" s="3"/>
      <c r="AP83" s="3"/>
      <c r="AQ83" s="3"/>
      <c r="AR83" s="3"/>
      <c r="AS83" s="3"/>
      <c r="AT83" s="3"/>
      <c r="AU83" s="3"/>
      <c r="AV83" s="3"/>
      <c r="AW83" s="3"/>
      <c r="AX83" s="3"/>
      <c r="AY83" s="3"/>
      <c r="AZ83" s="3"/>
      <c r="BA83" s="3"/>
    </row>
    <row r="84" spans="1:53">
      <c r="A84" s="97" t="s">
        <v>1388</v>
      </c>
      <c r="B84" s="3"/>
      <c r="C84" s="3"/>
      <c r="D84" s="3"/>
      <c r="E84" s="162">
        <v>89</v>
      </c>
      <c r="F84" s="162">
        <v>25</v>
      </c>
      <c r="G84" s="162">
        <v>35</v>
      </c>
      <c r="H84" s="162">
        <v>59</v>
      </c>
      <c r="I84" s="162">
        <v>39</v>
      </c>
      <c r="J84" s="24"/>
      <c r="K84" s="24"/>
      <c r="L84" s="3"/>
      <c r="M84" s="3"/>
      <c r="N84" s="3"/>
      <c r="O84" s="11" t="s">
        <v>1150</v>
      </c>
      <c r="P84" s="11" t="s">
        <v>1386</v>
      </c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/>
      <c r="AL84" s="3"/>
      <c r="AM84" s="3"/>
      <c r="AN84" s="3"/>
      <c r="AO84" s="3"/>
      <c r="AP84" s="3"/>
      <c r="AQ84" s="3"/>
      <c r="AR84" s="3"/>
      <c r="AS84" s="3"/>
      <c r="AT84" s="3"/>
      <c r="AU84" s="3"/>
      <c r="AV84" s="3"/>
      <c r="AW84" s="3"/>
      <c r="AX84" s="3"/>
      <c r="AY84" s="3"/>
      <c r="AZ84" s="3"/>
      <c r="BA84" s="3"/>
    </row>
    <row r="85" spans="1:53">
      <c r="A85" s="97" t="s">
        <v>1389</v>
      </c>
      <c r="B85" s="3"/>
      <c r="C85" s="3"/>
      <c r="D85" s="3"/>
      <c r="E85" s="162">
        <v>115</v>
      </c>
      <c r="F85" s="162">
        <v>32</v>
      </c>
      <c r="G85" s="162">
        <v>45</v>
      </c>
      <c r="H85" s="162">
        <v>77</v>
      </c>
      <c r="I85" s="162">
        <v>51</v>
      </c>
      <c r="J85" s="24"/>
      <c r="K85" s="24"/>
      <c r="L85" s="3"/>
      <c r="M85" s="3"/>
      <c r="N85" s="3"/>
      <c r="O85" s="11" t="s">
        <v>1150</v>
      </c>
      <c r="P85" s="11" t="s">
        <v>1386</v>
      </c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  <c r="AO85" s="3"/>
      <c r="AP85" s="3"/>
      <c r="AQ85" s="3"/>
      <c r="AR85" s="3"/>
      <c r="AS85" s="3"/>
      <c r="AT85" s="3"/>
      <c r="AU85" s="3"/>
      <c r="AV85" s="3"/>
      <c r="AW85" s="3"/>
      <c r="AX85" s="3"/>
      <c r="AY85" s="3"/>
      <c r="AZ85" s="3"/>
      <c r="BA85" s="3"/>
    </row>
    <row r="86" spans="1:53">
      <c r="A86" s="98"/>
      <c r="B86" s="3"/>
      <c r="C86" s="3"/>
      <c r="D86" s="3"/>
      <c r="E86" s="3"/>
      <c r="F86" s="3"/>
      <c r="G86" s="3"/>
      <c r="H86" s="3"/>
      <c r="I86" s="3"/>
      <c r="J86" s="24"/>
      <c r="K86" s="24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3"/>
      <c r="AK86" s="3"/>
      <c r="AL86" s="3"/>
      <c r="AM86" s="3"/>
      <c r="AN86" s="3"/>
      <c r="AO86" s="3"/>
      <c r="AP86" s="3"/>
      <c r="AQ86" s="3"/>
      <c r="AR86" s="3"/>
      <c r="AS86" s="3"/>
      <c r="AT86" s="3"/>
      <c r="AU86" s="3"/>
      <c r="AV86" s="3"/>
      <c r="AW86" s="3"/>
      <c r="AX86" s="3"/>
      <c r="AY86" s="3"/>
      <c r="AZ86" s="3"/>
      <c r="BA86" s="3"/>
    </row>
    <row r="87" spans="1:53">
      <c r="A87" s="97" t="s">
        <v>1390</v>
      </c>
      <c r="B87" s="3"/>
      <c r="C87" s="11" t="s">
        <v>677</v>
      </c>
      <c r="D87" s="11" t="s">
        <v>671</v>
      </c>
      <c r="E87" s="112">
        <v>21</v>
      </c>
      <c r="F87" s="112">
        <v>10</v>
      </c>
      <c r="G87" s="112">
        <v>8</v>
      </c>
      <c r="H87" s="112">
        <v>4</v>
      </c>
      <c r="I87" s="112">
        <v>10</v>
      </c>
      <c r="J87" s="24"/>
      <c r="K87" s="24"/>
      <c r="L87" s="11" t="s">
        <v>1285</v>
      </c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3"/>
      <c r="AK87" s="3"/>
      <c r="AL87" s="3"/>
      <c r="AM87" s="3"/>
      <c r="AN87" s="3"/>
      <c r="AO87" s="3"/>
      <c r="AP87" s="3"/>
      <c r="AQ87" s="3"/>
      <c r="AR87" s="3"/>
      <c r="AS87" s="3"/>
      <c r="AT87" s="3"/>
      <c r="AU87" s="3"/>
      <c r="AV87" s="3"/>
      <c r="AW87" s="3"/>
      <c r="AX87" s="3"/>
      <c r="AY87" s="3"/>
      <c r="AZ87" s="3"/>
      <c r="BA87" s="3"/>
    </row>
    <row r="88" spans="1:53">
      <c r="A88" s="97" t="s">
        <v>1391</v>
      </c>
      <c r="B88" s="3"/>
      <c r="C88" s="3"/>
      <c r="D88" s="3"/>
      <c r="E88" s="162">
        <v>25</v>
      </c>
      <c r="F88" s="162">
        <v>12</v>
      </c>
      <c r="G88" s="162">
        <v>10</v>
      </c>
      <c r="H88" s="162">
        <v>5</v>
      </c>
      <c r="I88" s="162">
        <v>12</v>
      </c>
      <c r="J88" s="24"/>
      <c r="K88" s="24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3"/>
      <c r="AK88" s="3"/>
      <c r="AL88" s="3"/>
      <c r="AM88" s="3"/>
      <c r="AN88" s="3"/>
      <c r="AO88" s="3"/>
      <c r="AP88" s="3"/>
      <c r="AQ88" s="3"/>
      <c r="AR88" s="3"/>
      <c r="AS88" s="3"/>
      <c r="AT88" s="3"/>
      <c r="AU88" s="3"/>
      <c r="AV88" s="3"/>
      <c r="AW88" s="3"/>
      <c r="AX88" s="3"/>
      <c r="AY88" s="3"/>
      <c r="AZ88" s="3"/>
      <c r="BA88" s="3"/>
    </row>
    <row r="89" spans="1:53">
      <c r="A89" s="97" t="s">
        <v>1392</v>
      </c>
      <c r="B89" s="3"/>
      <c r="C89" s="3"/>
      <c r="D89" s="3"/>
      <c r="E89" s="162">
        <v>30</v>
      </c>
      <c r="F89" s="162">
        <v>14</v>
      </c>
      <c r="G89" s="162">
        <v>12</v>
      </c>
      <c r="H89" s="162">
        <v>6</v>
      </c>
      <c r="I89" s="162">
        <v>14</v>
      </c>
      <c r="J89" s="24"/>
      <c r="K89" s="24"/>
      <c r="L89" s="3"/>
      <c r="M89" s="3"/>
      <c r="N89" s="3"/>
      <c r="O89" s="11" t="s">
        <v>837</v>
      </c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3"/>
      <c r="AK89" s="3"/>
      <c r="AL89" s="3"/>
      <c r="AM89" s="3"/>
      <c r="AN89" s="3"/>
      <c r="AO89" s="3"/>
      <c r="AP89" s="3"/>
      <c r="AQ89" s="3"/>
      <c r="AR89" s="3"/>
      <c r="AS89" s="3"/>
      <c r="AT89" s="3"/>
      <c r="AU89" s="3"/>
      <c r="AV89" s="3"/>
      <c r="AW89" s="3"/>
      <c r="AX89" s="3"/>
      <c r="AY89" s="3"/>
      <c r="AZ89" s="3"/>
      <c r="BA89" s="3"/>
    </row>
    <row r="90" spans="1:53">
      <c r="A90" s="97" t="s">
        <v>1393</v>
      </c>
      <c r="B90" s="3"/>
      <c r="C90" s="3"/>
      <c r="D90" s="3"/>
      <c r="E90" s="162">
        <v>36</v>
      </c>
      <c r="F90" s="162">
        <v>17</v>
      </c>
      <c r="G90" s="162">
        <v>14</v>
      </c>
      <c r="H90" s="162">
        <v>7</v>
      </c>
      <c r="I90" s="162">
        <v>17</v>
      </c>
      <c r="J90" s="24"/>
      <c r="K90" s="24"/>
      <c r="L90" s="3"/>
      <c r="M90" s="3"/>
      <c r="N90" s="3"/>
      <c r="O90" s="11" t="s">
        <v>837</v>
      </c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/>
      <c r="AL90" s="3"/>
      <c r="AM90" s="3"/>
      <c r="AN90" s="3"/>
      <c r="AO90" s="3"/>
      <c r="AP90" s="3"/>
      <c r="AQ90" s="3"/>
      <c r="AR90" s="3"/>
      <c r="AS90" s="3"/>
      <c r="AT90" s="3"/>
      <c r="AU90" s="3"/>
      <c r="AV90" s="3"/>
      <c r="AW90" s="3"/>
      <c r="AX90" s="3"/>
      <c r="AY90" s="3"/>
      <c r="AZ90" s="3"/>
      <c r="BA90" s="3"/>
    </row>
    <row r="91" spans="1:53">
      <c r="A91" s="97" t="s">
        <v>1394</v>
      </c>
      <c r="B91" s="3"/>
      <c r="C91" s="3"/>
      <c r="D91" s="3"/>
      <c r="E91" s="162">
        <v>47</v>
      </c>
      <c r="F91" s="162">
        <v>22</v>
      </c>
      <c r="G91" s="162">
        <v>18</v>
      </c>
      <c r="H91" s="162">
        <v>9</v>
      </c>
      <c r="I91" s="162">
        <v>22</v>
      </c>
      <c r="J91" s="24"/>
      <c r="K91" s="24"/>
      <c r="L91" s="3"/>
      <c r="M91" s="3"/>
      <c r="N91" s="3"/>
      <c r="O91" s="11" t="s">
        <v>837</v>
      </c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/>
      <c r="AL91" s="3"/>
      <c r="AM91" s="3"/>
      <c r="AN91" s="3"/>
      <c r="AO91" s="3"/>
      <c r="AP91" s="3"/>
      <c r="AQ91" s="3"/>
      <c r="AR91" s="3"/>
      <c r="AS91" s="3"/>
      <c r="AT91" s="3"/>
      <c r="AU91" s="3"/>
      <c r="AV91" s="3"/>
      <c r="AW91" s="3"/>
      <c r="AX91" s="3"/>
      <c r="AY91" s="3"/>
      <c r="AZ91" s="3"/>
      <c r="BA91" s="3"/>
    </row>
    <row r="92" spans="1:53">
      <c r="A92" s="97" t="s">
        <v>1395</v>
      </c>
      <c r="B92" s="3"/>
      <c r="C92" s="3"/>
      <c r="D92" s="3"/>
      <c r="E92" s="162">
        <v>61</v>
      </c>
      <c r="F92" s="162">
        <v>29</v>
      </c>
      <c r="G92" s="162">
        <v>23</v>
      </c>
      <c r="H92" s="162">
        <v>12</v>
      </c>
      <c r="I92" s="162">
        <v>29</v>
      </c>
      <c r="J92" s="24"/>
      <c r="K92" s="24"/>
      <c r="L92" s="3"/>
      <c r="M92" s="3"/>
      <c r="N92" s="3"/>
      <c r="O92" s="11" t="s">
        <v>837</v>
      </c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3"/>
      <c r="AK92" s="3"/>
      <c r="AL92" s="3"/>
      <c r="AM92" s="3"/>
      <c r="AN92" s="3"/>
      <c r="AO92" s="3"/>
      <c r="AP92" s="3"/>
      <c r="AQ92" s="3"/>
      <c r="AR92" s="3"/>
      <c r="AS92" s="3"/>
      <c r="AT92" s="3"/>
      <c r="AU92" s="3"/>
      <c r="AV92" s="3"/>
      <c r="AW92" s="3"/>
      <c r="AX92" s="3"/>
      <c r="AY92" s="3"/>
      <c r="AZ92" s="3"/>
      <c r="BA92" s="3"/>
    </row>
    <row r="93" spans="1:53">
      <c r="A93" s="97" t="s">
        <v>1396</v>
      </c>
      <c r="B93" s="3"/>
      <c r="C93" s="3"/>
      <c r="D93" s="3"/>
      <c r="E93" s="162">
        <v>80</v>
      </c>
      <c r="F93" s="162">
        <v>38</v>
      </c>
      <c r="G93" s="162">
        <v>30</v>
      </c>
      <c r="H93" s="162">
        <v>15</v>
      </c>
      <c r="I93" s="162">
        <v>38</v>
      </c>
      <c r="J93" s="24"/>
      <c r="K93" s="24"/>
      <c r="L93" s="3"/>
      <c r="M93" s="3"/>
      <c r="N93" s="3"/>
      <c r="O93" s="11" t="s">
        <v>837</v>
      </c>
      <c r="P93" s="11" t="s">
        <v>1320</v>
      </c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3"/>
      <c r="AK93" s="3"/>
      <c r="AL93" s="3"/>
      <c r="AM93" s="3"/>
      <c r="AN93" s="3"/>
      <c r="AO93" s="3"/>
      <c r="AP93" s="3"/>
      <c r="AQ93" s="3"/>
      <c r="AR93" s="3"/>
      <c r="AS93" s="3"/>
      <c r="AT93" s="3"/>
      <c r="AU93" s="3"/>
      <c r="AV93" s="3"/>
      <c r="AW93" s="3"/>
      <c r="AX93" s="3"/>
      <c r="AY93" s="3"/>
      <c r="AZ93" s="3"/>
      <c r="BA93" s="3"/>
    </row>
    <row r="94" spans="1:53">
      <c r="A94" s="97" t="s">
        <v>1397</v>
      </c>
      <c r="B94" s="3"/>
      <c r="C94" s="3"/>
      <c r="D94" s="3"/>
      <c r="E94" s="162">
        <v>104</v>
      </c>
      <c r="F94" s="162">
        <v>49</v>
      </c>
      <c r="G94" s="162">
        <v>39</v>
      </c>
      <c r="H94" s="162">
        <v>20</v>
      </c>
      <c r="I94" s="162">
        <v>49</v>
      </c>
      <c r="J94" s="24"/>
      <c r="K94" s="24"/>
      <c r="L94" s="3"/>
      <c r="M94" s="3"/>
      <c r="N94" s="3"/>
      <c r="O94" s="11" t="s">
        <v>837</v>
      </c>
      <c r="P94" s="11" t="s">
        <v>1320</v>
      </c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  <c r="AN94" s="3"/>
      <c r="AO94" s="3"/>
      <c r="AP94" s="3"/>
      <c r="AQ94" s="3"/>
      <c r="AR94" s="3"/>
      <c r="AS94" s="3"/>
      <c r="AT94" s="3"/>
      <c r="AU94" s="3"/>
      <c r="AV94" s="3"/>
      <c r="AW94" s="3"/>
      <c r="AX94" s="3"/>
      <c r="AY94" s="3"/>
      <c r="AZ94" s="3"/>
      <c r="BA94" s="3"/>
    </row>
    <row r="95" spans="1:53">
      <c r="A95" s="97" t="s">
        <v>1398</v>
      </c>
      <c r="B95" s="3"/>
      <c r="C95" s="3"/>
      <c r="D95" s="3"/>
      <c r="E95" s="162">
        <v>135</v>
      </c>
      <c r="F95" s="162">
        <v>64</v>
      </c>
      <c r="G95" s="162">
        <v>51</v>
      </c>
      <c r="H95" s="162">
        <v>26</v>
      </c>
      <c r="I95" s="162">
        <v>64</v>
      </c>
      <c r="J95" s="24"/>
      <c r="K95" s="24"/>
      <c r="L95" s="3"/>
      <c r="M95" s="3"/>
      <c r="N95" s="3"/>
      <c r="O95" s="11" t="s">
        <v>837</v>
      </c>
      <c r="P95" s="11" t="s">
        <v>1320</v>
      </c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/>
      <c r="AK95" s="3"/>
      <c r="AL95" s="3"/>
      <c r="AM95" s="3"/>
      <c r="AN95" s="3"/>
      <c r="AO95" s="3"/>
      <c r="AP95" s="3"/>
      <c r="AQ95" s="3"/>
      <c r="AR95" s="3"/>
      <c r="AS95" s="3"/>
      <c r="AT95" s="3"/>
      <c r="AU95" s="3"/>
      <c r="AV95" s="3"/>
      <c r="AW95" s="3"/>
      <c r="AX95" s="3"/>
      <c r="AY95" s="3"/>
      <c r="AZ95" s="3"/>
      <c r="BA95" s="3"/>
    </row>
    <row r="96" spans="1:53">
      <c r="A96" s="98"/>
      <c r="B96" s="3"/>
      <c r="C96" s="3"/>
      <c r="D96" s="3"/>
      <c r="E96" s="3"/>
      <c r="F96" s="3"/>
      <c r="G96" s="3"/>
      <c r="H96" s="3"/>
      <c r="I96" s="3"/>
      <c r="J96" s="24"/>
      <c r="K96" s="24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  <c r="AN96" s="3"/>
      <c r="AO96" s="3"/>
      <c r="AP96" s="3"/>
      <c r="AQ96" s="3"/>
      <c r="AR96" s="3"/>
      <c r="AS96" s="3"/>
      <c r="AT96" s="3"/>
      <c r="AU96" s="3"/>
      <c r="AV96" s="3"/>
      <c r="AW96" s="3"/>
      <c r="AX96" s="3"/>
      <c r="AY96" s="3"/>
      <c r="AZ96" s="3"/>
      <c r="BA96" s="3"/>
    </row>
    <row r="97" spans="1:53">
      <c r="A97" s="97" t="s">
        <v>1399</v>
      </c>
      <c r="B97" s="3"/>
      <c r="C97" s="11" t="s">
        <v>686</v>
      </c>
      <c r="D97" s="11" t="s">
        <v>671</v>
      </c>
      <c r="E97" s="112">
        <v>30</v>
      </c>
      <c r="F97" s="112">
        <v>4</v>
      </c>
      <c r="G97" s="112">
        <v>15</v>
      </c>
      <c r="H97" s="112">
        <v>4</v>
      </c>
      <c r="I97" s="112">
        <v>11</v>
      </c>
      <c r="J97" s="24"/>
      <c r="K97" s="24"/>
      <c r="L97" s="11" t="s">
        <v>828</v>
      </c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3"/>
      <c r="AK97" s="3"/>
      <c r="AL97" s="3"/>
      <c r="AM97" s="3"/>
      <c r="AN97" s="3"/>
      <c r="AO97" s="3"/>
      <c r="AP97" s="3"/>
      <c r="AQ97" s="3"/>
      <c r="AR97" s="3"/>
      <c r="AS97" s="3"/>
      <c r="AT97" s="3"/>
      <c r="AU97" s="3"/>
      <c r="AV97" s="3"/>
      <c r="AW97" s="3"/>
      <c r="AX97" s="3"/>
      <c r="AY97" s="3"/>
      <c r="AZ97" s="3"/>
      <c r="BA97" s="3"/>
    </row>
    <row r="98" spans="1:53">
      <c r="A98" s="97" t="s">
        <v>1400</v>
      </c>
      <c r="B98" s="3"/>
      <c r="C98" s="3"/>
      <c r="D98" s="3"/>
      <c r="E98" s="162">
        <v>36</v>
      </c>
      <c r="F98" s="162">
        <v>5</v>
      </c>
      <c r="G98" s="162">
        <v>18</v>
      </c>
      <c r="H98" s="162">
        <v>5</v>
      </c>
      <c r="I98" s="162">
        <v>13</v>
      </c>
      <c r="J98" s="24"/>
      <c r="K98" s="24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/>
      <c r="AL98" s="3"/>
      <c r="AM98" s="3"/>
      <c r="AN98" s="3"/>
      <c r="AO98" s="3"/>
      <c r="AP98" s="3"/>
      <c r="AQ98" s="3"/>
      <c r="AR98" s="3"/>
      <c r="AS98" s="3"/>
      <c r="AT98" s="3"/>
      <c r="AU98" s="3"/>
      <c r="AV98" s="3"/>
      <c r="AW98" s="3"/>
      <c r="AX98" s="3"/>
      <c r="AY98" s="3"/>
      <c r="AZ98" s="3"/>
      <c r="BA98" s="3"/>
    </row>
    <row r="99" spans="1:53">
      <c r="A99" s="97" t="s">
        <v>1401</v>
      </c>
      <c r="B99" s="3"/>
      <c r="C99" s="3"/>
      <c r="D99" s="3"/>
      <c r="E99" s="162">
        <v>43</v>
      </c>
      <c r="F99" s="162">
        <v>6</v>
      </c>
      <c r="G99" s="162">
        <v>22</v>
      </c>
      <c r="H99" s="162">
        <v>6</v>
      </c>
      <c r="I99" s="162">
        <v>16</v>
      </c>
      <c r="J99" s="24"/>
      <c r="K99" s="24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/>
      <c r="AL99" s="3"/>
      <c r="AM99" s="3"/>
      <c r="AN99" s="3"/>
      <c r="AO99" s="3"/>
      <c r="AP99" s="3"/>
      <c r="AQ99" s="3"/>
      <c r="AR99" s="3"/>
      <c r="AS99" s="3"/>
      <c r="AT99" s="3"/>
      <c r="AU99" s="3"/>
      <c r="AV99" s="3"/>
      <c r="AW99" s="3"/>
      <c r="AX99" s="3"/>
      <c r="AY99" s="3"/>
      <c r="AZ99" s="3"/>
      <c r="BA99" s="3"/>
    </row>
    <row r="100" spans="1:53">
      <c r="A100" s="97" t="s">
        <v>1402</v>
      </c>
      <c r="B100" s="3"/>
      <c r="C100" s="3"/>
      <c r="D100" s="3"/>
      <c r="E100" s="162">
        <v>52</v>
      </c>
      <c r="F100" s="162">
        <v>7</v>
      </c>
      <c r="G100" s="162">
        <v>26</v>
      </c>
      <c r="H100" s="162">
        <v>7</v>
      </c>
      <c r="I100" s="162">
        <v>19</v>
      </c>
      <c r="J100" s="24"/>
      <c r="K100" s="24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/>
      <c r="AL100" s="3"/>
      <c r="AM100" s="3"/>
      <c r="AN100" s="3"/>
      <c r="AO100" s="3"/>
      <c r="AP100" s="3"/>
      <c r="AQ100" s="3"/>
      <c r="AR100" s="3"/>
      <c r="AS100" s="3"/>
      <c r="AT100" s="3"/>
      <c r="AU100" s="3"/>
      <c r="AV100" s="3"/>
      <c r="AW100" s="3"/>
      <c r="AX100" s="3"/>
      <c r="AY100" s="3"/>
      <c r="AZ100" s="3"/>
      <c r="BA100" s="3"/>
    </row>
    <row r="101" spans="1:53">
      <c r="A101" s="97" t="s">
        <v>1403</v>
      </c>
      <c r="B101" s="3"/>
      <c r="C101" s="3"/>
      <c r="D101" s="3"/>
      <c r="E101" s="162">
        <v>67</v>
      </c>
      <c r="F101" s="162">
        <v>9</v>
      </c>
      <c r="G101" s="162">
        <v>34</v>
      </c>
      <c r="H101" s="162">
        <v>9</v>
      </c>
      <c r="I101" s="162">
        <v>25</v>
      </c>
      <c r="J101" s="24"/>
      <c r="K101" s="24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/>
      <c r="AL101" s="3"/>
      <c r="AM101" s="3"/>
      <c r="AN101" s="3"/>
      <c r="AO101" s="3"/>
      <c r="AP101" s="3"/>
      <c r="AQ101" s="3"/>
      <c r="AR101" s="3"/>
      <c r="AS101" s="3"/>
      <c r="AT101" s="3"/>
      <c r="AU101" s="3"/>
      <c r="AV101" s="3"/>
      <c r="AW101" s="3"/>
      <c r="AX101" s="3"/>
      <c r="AY101" s="3"/>
      <c r="AZ101" s="3"/>
      <c r="BA101" s="3"/>
    </row>
    <row r="102" spans="1:53">
      <c r="A102" s="97" t="s">
        <v>1404</v>
      </c>
      <c r="B102" s="3"/>
      <c r="C102" s="3"/>
      <c r="D102" s="3"/>
      <c r="E102" s="162">
        <v>88</v>
      </c>
      <c r="F102" s="162">
        <v>12</v>
      </c>
      <c r="G102" s="162">
        <v>44</v>
      </c>
      <c r="H102" s="162">
        <v>12</v>
      </c>
      <c r="I102" s="162">
        <v>32</v>
      </c>
      <c r="J102" s="24"/>
      <c r="K102" s="24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3"/>
      <c r="AK102" s="3"/>
      <c r="AL102" s="3"/>
      <c r="AM102" s="3"/>
      <c r="AN102" s="3"/>
      <c r="AO102" s="3"/>
      <c r="AP102" s="3"/>
      <c r="AQ102" s="3"/>
      <c r="AR102" s="3"/>
      <c r="AS102" s="3"/>
      <c r="AT102" s="3"/>
      <c r="AU102" s="3"/>
      <c r="AV102" s="3"/>
      <c r="AW102" s="3"/>
      <c r="AX102" s="3"/>
      <c r="AY102" s="3"/>
      <c r="AZ102" s="3"/>
      <c r="BA102" s="3"/>
    </row>
    <row r="103" spans="1:53">
      <c r="A103" s="97" t="s">
        <v>1405</v>
      </c>
      <c r="B103" s="3"/>
      <c r="C103" s="3"/>
      <c r="D103" s="3"/>
      <c r="E103" s="162">
        <v>114</v>
      </c>
      <c r="F103" s="162">
        <v>15</v>
      </c>
      <c r="G103" s="162">
        <v>57</v>
      </c>
      <c r="H103" s="162">
        <v>15</v>
      </c>
      <c r="I103" s="162">
        <v>42</v>
      </c>
      <c r="J103" s="24"/>
      <c r="K103" s="24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/>
      <c r="AL103" s="3"/>
      <c r="AM103" s="3"/>
      <c r="AN103" s="3"/>
      <c r="AO103" s="3"/>
      <c r="AP103" s="3"/>
      <c r="AQ103" s="3"/>
      <c r="AR103" s="3"/>
      <c r="AS103" s="3"/>
      <c r="AT103" s="3"/>
      <c r="AU103" s="3"/>
      <c r="AV103" s="3"/>
      <c r="AW103" s="3"/>
      <c r="AX103" s="3"/>
      <c r="AY103" s="3"/>
      <c r="AZ103" s="3"/>
      <c r="BA103" s="3"/>
    </row>
    <row r="104" spans="1:53">
      <c r="A104" s="97" t="s">
        <v>1406</v>
      </c>
      <c r="B104" s="3"/>
      <c r="C104" s="3"/>
      <c r="D104" s="3"/>
      <c r="E104" s="162">
        <v>148</v>
      </c>
      <c r="F104" s="162">
        <v>20</v>
      </c>
      <c r="G104" s="162">
        <v>74</v>
      </c>
      <c r="H104" s="162">
        <v>20</v>
      </c>
      <c r="I104" s="162">
        <v>54</v>
      </c>
      <c r="J104" s="24"/>
      <c r="K104" s="24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3"/>
      <c r="AK104" s="3"/>
      <c r="AL104" s="3"/>
      <c r="AM104" s="3"/>
      <c r="AN104" s="3"/>
      <c r="AO104" s="3"/>
      <c r="AP104" s="3"/>
      <c r="AQ104" s="3"/>
      <c r="AR104" s="3"/>
      <c r="AS104" s="3"/>
      <c r="AT104" s="3"/>
      <c r="AU104" s="3"/>
      <c r="AV104" s="3"/>
      <c r="AW104" s="3"/>
      <c r="AX104" s="3"/>
      <c r="AY104" s="3"/>
      <c r="AZ104" s="3"/>
      <c r="BA104" s="3"/>
    </row>
    <row r="105" spans="1:53">
      <c r="A105" s="97" t="s">
        <v>1407</v>
      </c>
      <c r="B105" s="3"/>
      <c r="C105" s="3"/>
      <c r="D105" s="3"/>
      <c r="E105" s="162">
        <v>192</v>
      </c>
      <c r="F105" s="162">
        <v>26</v>
      </c>
      <c r="G105" s="162">
        <v>96</v>
      </c>
      <c r="H105" s="162">
        <v>26</v>
      </c>
      <c r="I105" s="162">
        <v>71</v>
      </c>
      <c r="J105" s="24"/>
      <c r="K105" s="24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/>
      <c r="AL105" s="3"/>
      <c r="AM105" s="3"/>
      <c r="AN105" s="3"/>
      <c r="AO105" s="3"/>
      <c r="AP105" s="3"/>
      <c r="AQ105" s="3"/>
      <c r="AR105" s="3"/>
      <c r="AS105" s="3"/>
      <c r="AT105" s="3"/>
      <c r="AU105" s="3"/>
      <c r="AV105" s="3"/>
      <c r="AW105" s="3"/>
      <c r="AX105" s="3"/>
      <c r="AY105" s="3"/>
      <c r="AZ105" s="3"/>
      <c r="BA105" s="3"/>
    </row>
    <row r="106" spans="1:53">
      <c r="A106" s="98"/>
      <c r="B106" s="3"/>
      <c r="C106" s="3"/>
      <c r="D106" s="3"/>
      <c r="E106" s="3"/>
      <c r="F106" s="3"/>
      <c r="G106" s="3"/>
      <c r="H106" s="3"/>
      <c r="I106" s="3"/>
      <c r="J106" s="24"/>
      <c r="K106" s="24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/>
      <c r="AL106" s="3"/>
      <c r="AM106" s="3"/>
      <c r="AN106" s="3"/>
      <c r="AO106" s="3"/>
      <c r="AP106" s="3"/>
      <c r="AQ106" s="3"/>
      <c r="AR106" s="3"/>
      <c r="AS106" s="3"/>
      <c r="AT106" s="3"/>
      <c r="AU106" s="3"/>
      <c r="AV106" s="3"/>
      <c r="AW106" s="3"/>
      <c r="AX106" s="3"/>
      <c r="AY106" s="3"/>
      <c r="AZ106" s="3"/>
      <c r="BA106" s="3"/>
    </row>
    <row r="107" spans="1:53">
      <c r="A107" s="98"/>
      <c r="B107" s="3"/>
      <c r="C107" s="3"/>
      <c r="D107" s="3"/>
      <c r="E107" s="3"/>
      <c r="F107" s="3"/>
      <c r="G107" s="3"/>
      <c r="H107" s="3"/>
      <c r="I107" s="3"/>
      <c r="J107" s="24"/>
      <c r="K107" s="24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  <c r="AN107" s="3"/>
      <c r="AO107" s="3"/>
      <c r="AP107" s="3"/>
      <c r="AQ107" s="3"/>
      <c r="AR107" s="3"/>
      <c r="AS107" s="3"/>
      <c r="AT107" s="3"/>
      <c r="AU107" s="3"/>
      <c r="AV107" s="3"/>
      <c r="AW107" s="3"/>
      <c r="AX107" s="3"/>
      <c r="AY107" s="3"/>
      <c r="AZ107" s="3"/>
      <c r="BA107" s="3"/>
    </row>
    <row r="108" spans="1:53">
      <c r="A108" s="98"/>
      <c r="B108" s="3"/>
      <c r="C108" s="3"/>
      <c r="D108" s="3"/>
      <c r="E108" s="3"/>
      <c r="F108" s="3"/>
      <c r="G108" s="3"/>
      <c r="H108" s="3"/>
      <c r="I108" s="3"/>
      <c r="J108" s="24"/>
      <c r="K108" s="24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  <c r="AN108" s="3"/>
      <c r="AO108" s="3"/>
      <c r="AP108" s="3"/>
      <c r="AQ108" s="3"/>
      <c r="AR108" s="3"/>
      <c r="AS108" s="3"/>
      <c r="AT108" s="3"/>
      <c r="AU108" s="3"/>
      <c r="AV108" s="3"/>
      <c r="AW108" s="3"/>
      <c r="AX108" s="3"/>
      <c r="AY108" s="3"/>
      <c r="AZ108" s="3"/>
      <c r="BA108" s="3"/>
    </row>
    <row r="109" spans="1:53">
      <c r="A109" s="98"/>
      <c r="B109" s="3"/>
      <c r="C109" s="3"/>
      <c r="D109" s="3"/>
      <c r="E109" s="3"/>
      <c r="F109" s="3"/>
      <c r="G109" s="3"/>
      <c r="H109" s="3"/>
      <c r="I109" s="3"/>
      <c r="J109" s="24"/>
      <c r="K109" s="24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3"/>
      <c r="AM109" s="3"/>
      <c r="AN109" s="3"/>
      <c r="AO109" s="3"/>
      <c r="AP109" s="3"/>
      <c r="AQ109" s="3"/>
      <c r="AR109" s="3"/>
      <c r="AS109" s="3"/>
      <c r="AT109" s="3"/>
      <c r="AU109" s="3"/>
      <c r="AV109" s="3"/>
      <c r="AW109" s="3"/>
      <c r="AX109" s="3"/>
      <c r="AY109" s="3"/>
      <c r="AZ109" s="3"/>
      <c r="BA109" s="3"/>
    </row>
    <row r="110" spans="1:53">
      <c r="A110" s="98"/>
      <c r="B110" s="3"/>
      <c r="C110" s="3"/>
      <c r="D110" s="3"/>
      <c r="E110" s="3"/>
      <c r="F110" s="3"/>
      <c r="G110" s="3"/>
      <c r="H110" s="3"/>
      <c r="I110" s="3"/>
      <c r="J110" s="24"/>
      <c r="K110" s="24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/>
      <c r="AL110" s="3"/>
      <c r="AM110" s="3"/>
      <c r="AN110" s="3"/>
      <c r="AO110" s="3"/>
      <c r="AP110" s="3"/>
      <c r="AQ110" s="3"/>
      <c r="AR110" s="3"/>
      <c r="AS110" s="3"/>
      <c r="AT110" s="3"/>
      <c r="AU110" s="3"/>
      <c r="AV110" s="3"/>
      <c r="AW110" s="3"/>
      <c r="AX110" s="3"/>
      <c r="AY110" s="3"/>
      <c r="AZ110" s="3"/>
      <c r="BA110" s="3"/>
    </row>
    <row r="111" spans="1:53">
      <c r="A111" s="98"/>
      <c r="B111" s="3"/>
      <c r="C111" s="3"/>
      <c r="D111" s="3"/>
      <c r="E111" s="3"/>
      <c r="F111" s="3"/>
      <c r="G111" s="3"/>
      <c r="H111" s="3"/>
      <c r="I111" s="3"/>
      <c r="J111" s="24"/>
      <c r="K111" s="24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3"/>
      <c r="AK111" s="3"/>
      <c r="AL111" s="3"/>
      <c r="AM111" s="3"/>
      <c r="AN111" s="3"/>
      <c r="AO111" s="3"/>
      <c r="AP111" s="3"/>
      <c r="AQ111" s="3"/>
      <c r="AR111" s="3"/>
      <c r="AS111" s="3"/>
      <c r="AT111" s="3"/>
      <c r="AU111" s="3"/>
      <c r="AV111" s="3"/>
      <c r="AW111" s="3"/>
      <c r="AX111" s="3"/>
      <c r="AY111" s="3"/>
      <c r="AZ111" s="3"/>
      <c r="BA111" s="3"/>
    </row>
    <row r="112" spans="1:53">
      <c r="A112" s="98"/>
      <c r="B112" s="3"/>
      <c r="C112" s="3"/>
      <c r="D112" s="3"/>
      <c r="E112" s="3"/>
      <c r="F112" s="3"/>
      <c r="G112" s="3"/>
      <c r="H112" s="3"/>
      <c r="I112" s="3"/>
      <c r="J112" s="24"/>
      <c r="K112" s="24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3"/>
      <c r="AK112" s="3"/>
      <c r="AL112" s="3"/>
      <c r="AM112" s="3"/>
      <c r="AN112" s="3"/>
      <c r="AO112" s="3"/>
      <c r="AP112" s="3"/>
      <c r="AQ112" s="3"/>
      <c r="AR112" s="3"/>
      <c r="AS112" s="3"/>
      <c r="AT112" s="3"/>
      <c r="AU112" s="3"/>
      <c r="AV112" s="3"/>
      <c r="AW112" s="3"/>
      <c r="AX112" s="3"/>
      <c r="AY112" s="3"/>
      <c r="AZ112" s="3"/>
      <c r="BA112" s="3"/>
    </row>
    <row r="113" spans="1:53">
      <c r="A113" s="98"/>
      <c r="B113" s="3"/>
      <c r="C113" s="3"/>
      <c r="D113" s="3"/>
      <c r="E113" s="3"/>
      <c r="F113" s="3"/>
      <c r="G113" s="3"/>
      <c r="H113" s="3"/>
      <c r="I113" s="3"/>
      <c r="J113" s="24"/>
      <c r="K113" s="24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3"/>
      <c r="AK113" s="3"/>
      <c r="AL113" s="3"/>
      <c r="AM113" s="3"/>
      <c r="AN113" s="3"/>
      <c r="AO113" s="3"/>
      <c r="AP113" s="3"/>
      <c r="AQ113" s="3"/>
      <c r="AR113" s="3"/>
      <c r="AS113" s="3"/>
      <c r="AT113" s="3"/>
      <c r="AU113" s="3"/>
      <c r="AV113" s="3"/>
      <c r="AW113" s="3"/>
      <c r="AX113" s="3"/>
      <c r="AY113" s="3"/>
      <c r="AZ113" s="3"/>
      <c r="BA113" s="3"/>
    </row>
    <row r="114" spans="1:53">
      <c r="A114" s="98"/>
      <c r="B114" s="3"/>
      <c r="C114" s="3"/>
      <c r="D114" s="3"/>
      <c r="E114" s="3"/>
      <c r="F114" s="3"/>
      <c r="G114" s="3"/>
      <c r="H114" s="3"/>
      <c r="I114" s="3"/>
      <c r="J114" s="24"/>
      <c r="K114" s="24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3"/>
      <c r="AK114" s="3"/>
      <c r="AL114" s="3"/>
      <c r="AM114" s="3"/>
      <c r="AN114" s="3"/>
      <c r="AO114" s="3"/>
      <c r="AP114" s="3"/>
      <c r="AQ114" s="3"/>
      <c r="AR114" s="3"/>
      <c r="AS114" s="3"/>
      <c r="AT114" s="3"/>
      <c r="AU114" s="3"/>
      <c r="AV114" s="3"/>
      <c r="AW114" s="3"/>
      <c r="AX114" s="3"/>
      <c r="AY114" s="3"/>
      <c r="AZ114" s="3"/>
      <c r="BA114" s="3"/>
    </row>
    <row r="115" spans="1:53">
      <c r="A115" s="98"/>
      <c r="B115" s="3"/>
      <c r="C115" s="3"/>
      <c r="D115" s="3"/>
      <c r="E115" s="3"/>
      <c r="F115" s="3"/>
      <c r="G115" s="3"/>
      <c r="H115" s="3"/>
      <c r="I115" s="3"/>
      <c r="J115" s="24"/>
      <c r="K115" s="24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/>
      <c r="AL115" s="3"/>
      <c r="AM115" s="3"/>
      <c r="AN115" s="3"/>
      <c r="AO115" s="3"/>
      <c r="AP115" s="3"/>
      <c r="AQ115" s="3"/>
      <c r="AR115" s="3"/>
      <c r="AS115" s="3"/>
      <c r="AT115" s="3"/>
      <c r="AU115" s="3"/>
      <c r="AV115" s="3"/>
      <c r="AW115" s="3"/>
      <c r="AX115" s="3"/>
      <c r="AY115" s="3"/>
      <c r="AZ115" s="3"/>
      <c r="BA115" s="3"/>
    </row>
    <row r="116" spans="1:53">
      <c r="A116" s="98"/>
      <c r="B116" s="3"/>
      <c r="C116" s="3"/>
      <c r="D116" s="3"/>
      <c r="E116" s="3"/>
      <c r="F116" s="3"/>
      <c r="G116" s="3"/>
      <c r="H116" s="3"/>
      <c r="I116" s="3"/>
      <c r="J116" s="24"/>
      <c r="K116" s="24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3"/>
      <c r="AK116" s="3"/>
      <c r="AL116" s="3"/>
      <c r="AM116" s="3"/>
      <c r="AN116" s="3"/>
      <c r="AO116" s="3"/>
      <c r="AP116" s="3"/>
      <c r="AQ116" s="3"/>
      <c r="AR116" s="3"/>
      <c r="AS116" s="3"/>
      <c r="AT116" s="3"/>
      <c r="AU116" s="3"/>
      <c r="AV116" s="3"/>
      <c r="AW116" s="3"/>
      <c r="AX116" s="3"/>
      <c r="AY116" s="3"/>
      <c r="AZ116" s="3"/>
      <c r="BA116" s="3"/>
    </row>
    <row r="117" spans="1:53">
      <c r="A117" s="98"/>
      <c r="B117" s="3"/>
      <c r="C117" s="3"/>
      <c r="D117" s="3"/>
      <c r="E117" s="3"/>
      <c r="F117" s="3"/>
      <c r="G117" s="3"/>
      <c r="H117" s="3"/>
      <c r="I117" s="3"/>
      <c r="J117" s="24"/>
      <c r="K117" s="24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  <c r="AN117" s="3"/>
      <c r="AO117" s="3"/>
      <c r="AP117" s="3"/>
      <c r="AQ117" s="3"/>
      <c r="AR117" s="3"/>
      <c r="AS117" s="3"/>
      <c r="AT117" s="3"/>
      <c r="AU117" s="3"/>
      <c r="AV117" s="3"/>
      <c r="AW117" s="3"/>
      <c r="AX117" s="3"/>
      <c r="AY117" s="3"/>
      <c r="AZ117" s="3"/>
      <c r="BA117" s="3"/>
    </row>
    <row r="118" spans="1:53">
      <c r="A118" s="98"/>
      <c r="B118" s="3"/>
      <c r="C118" s="3"/>
      <c r="D118" s="3"/>
      <c r="E118" s="3"/>
      <c r="F118" s="3"/>
      <c r="G118" s="3"/>
      <c r="H118" s="3"/>
      <c r="I118" s="3"/>
      <c r="J118" s="24"/>
      <c r="K118" s="24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3"/>
      <c r="AK118" s="3"/>
      <c r="AL118" s="3"/>
      <c r="AM118" s="3"/>
      <c r="AN118" s="3"/>
      <c r="AO118" s="3"/>
      <c r="AP118" s="3"/>
      <c r="AQ118" s="3"/>
      <c r="AR118" s="3"/>
      <c r="AS118" s="3"/>
      <c r="AT118" s="3"/>
      <c r="AU118" s="3"/>
      <c r="AV118" s="3"/>
      <c r="AW118" s="3"/>
      <c r="AX118" s="3"/>
      <c r="AY118" s="3"/>
      <c r="AZ118" s="3"/>
      <c r="BA118" s="3"/>
    </row>
    <row r="119" spans="1:53">
      <c r="A119" s="98"/>
      <c r="B119" s="3"/>
      <c r="C119" s="3"/>
      <c r="D119" s="3"/>
      <c r="E119" s="3"/>
      <c r="F119" s="3"/>
      <c r="G119" s="3"/>
      <c r="H119" s="3"/>
      <c r="I119" s="3"/>
      <c r="J119" s="24"/>
      <c r="K119" s="24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  <c r="AN119" s="3"/>
      <c r="AO119" s="3"/>
      <c r="AP119" s="3"/>
      <c r="AQ119" s="3"/>
      <c r="AR119" s="3"/>
      <c r="AS119" s="3"/>
      <c r="AT119" s="3"/>
      <c r="AU119" s="3"/>
      <c r="AV119" s="3"/>
      <c r="AW119" s="3"/>
      <c r="AX119" s="3"/>
      <c r="AY119" s="3"/>
      <c r="AZ119" s="3"/>
      <c r="BA119" s="3"/>
    </row>
    <row r="120" spans="1:53">
      <c r="A120" s="98"/>
      <c r="B120" s="3"/>
      <c r="C120" s="3"/>
      <c r="D120" s="3"/>
      <c r="E120" s="3"/>
      <c r="F120" s="3"/>
      <c r="G120" s="3"/>
      <c r="H120" s="3"/>
      <c r="I120" s="3"/>
      <c r="J120" s="24"/>
      <c r="K120" s="24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3"/>
      <c r="AK120" s="3"/>
      <c r="AL120" s="3"/>
      <c r="AM120" s="3"/>
      <c r="AN120" s="3"/>
      <c r="AO120" s="3"/>
      <c r="AP120" s="3"/>
      <c r="AQ120" s="3"/>
      <c r="AR120" s="3"/>
      <c r="AS120" s="3"/>
      <c r="AT120" s="3"/>
      <c r="AU120" s="3"/>
      <c r="AV120" s="3"/>
      <c r="AW120" s="3"/>
      <c r="AX120" s="3"/>
      <c r="AY120" s="3"/>
      <c r="AZ120" s="3"/>
      <c r="BA120" s="3"/>
    </row>
    <row r="121" spans="1:53">
      <c r="A121" s="98"/>
      <c r="B121" s="3"/>
      <c r="C121" s="3"/>
      <c r="D121" s="3"/>
      <c r="E121" s="3"/>
      <c r="F121" s="3"/>
      <c r="G121" s="3"/>
      <c r="H121" s="3"/>
      <c r="I121" s="3"/>
      <c r="J121" s="24"/>
      <c r="K121" s="24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3"/>
      <c r="AK121" s="3"/>
      <c r="AL121" s="3"/>
      <c r="AM121" s="3"/>
      <c r="AN121" s="3"/>
      <c r="AO121" s="3"/>
      <c r="AP121" s="3"/>
      <c r="AQ121" s="3"/>
      <c r="AR121" s="3"/>
      <c r="AS121" s="3"/>
      <c r="AT121" s="3"/>
      <c r="AU121" s="3"/>
      <c r="AV121" s="3"/>
      <c r="AW121" s="3"/>
      <c r="AX121" s="3"/>
      <c r="AY121" s="3"/>
      <c r="AZ121" s="3"/>
      <c r="BA121" s="3"/>
    </row>
    <row r="122" spans="1:53">
      <c r="A122" s="98"/>
      <c r="B122" s="3"/>
      <c r="C122" s="3"/>
      <c r="D122" s="3"/>
      <c r="E122" s="3"/>
      <c r="F122" s="3"/>
      <c r="G122" s="3"/>
      <c r="H122" s="3"/>
      <c r="I122" s="3"/>
      <c r="J122" s="24"/>
      <c r="K122" s="24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3"/>
      <c r="AK122" s="3"/>
      <c r="AL122" s="3"/>
      <c r="AM122" s="3"/>
      <c r="AN122" s="3"/>
      <c r="AO122" s="3"/>
      <c r="AP122" s="3"/>
      <c r="AQ122" s="3"/>
      <c r="AR122" s="3"/>
      <c r="AS122" s="3"/>
      <c r="AT122" s="3"/>
      <c r="AU122" s="3"/>
      <c r="AV122" s="3"/>
      <c r="AW122" s="3"/>
      <c r="AX122" s="3"/>
      <c r="AY122" s="3"/>
      <c r="AZ122" s="3"/>
      <c r="BA122" s="3"/>
    </row>
    <row r="123" spans="1:53">
      <c r="A123" s="98"/>
      <c r="B123" s="3"/>
      <c r="C123" s="3"/>
      <c r="D123" s="3"/>
      <c r="E123" s="3"/>
      <c r="F123" s="3"/>
      <c r="G123" s="3"/>
      <c r="H123" s="3"/>
      <c r="I123" s="3"/>
      <c r="J123" s="24"/>
      <c r="K123" s="24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3"/>
      <c r="AK123" s="3"/>
      <c r="AL123" s="3"/>
      <c r="AM123" s="3"/>
      <c r="AN123" s="3"/>
      <c r="AO123" s="3"/>
      <c r="AP123" s="3"/>
      <c r="AQ123" s="3"/>
      <c r="AR123" s="3"/>
      <c r="AS123" s="3"/>
      <c r="AT123" s="3"/>
      <c r="AU123" s="3"/>
      <c r="AV123" s="3"/>
      <c r="AW123" s="3"/>
      <c r="AX123" s="3"/>
      <c r="AY123" s="3"/>
      <c r="AZ123" s="3"/>
      <c r="BA123" s="3"/>
    </row>
    <row r="124" spans="1:53">
      <c r="A124" s="98"/>
      <c r="B124" s="3"/>
      <c r="C124" s="3"/>
      <c r="D124" s="3"/>
      <c r="E124" s="3"/>
      <c r="F124" s="3"/>
      <c r="G124" s="3"/>
      <c r="H124" s="3"/>
      <c r="I124" s="3"/>
      <c r="J124" s="24"/>
      <c r="K124" s="24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3"/>
      <c r="AK124" s="3"/>
      <c r="AL124" s="3"/>
      <c r="AM124" s="3"/>
      <c r="AN124" s="3"/>
      <c r="AO124" s="3"/>
      <c r="AP124" s="3"/>
      <c r="AQ124" s="3"/>
      <c r="AR124" s="3"/>
      <c r="AS124" s="3"/>
      <c r="AT124" s="3"/>
      <c r="AU124" s="3"/>
      <c r="AV124" s="3"/>
      <c r="AW124" s="3"/>
      <c r="AX124" s="3"/>
      <c r="AY124" s="3"/>
      <c r="AZ124" s="3"/>
      <c r="BA124" s="3"/>
    </row>
    <row r="125" spans="1:53">
      <c r="A125" s="98"/>
      <c r="B125" s="3"/>
      <c r="C125" s="3"/>
      <c r="D125" s="3"/>
      <c r="E125" s="3"/>
      <c r="F125" s="3"/>
      <c r="G125" s="3"/>
      <c r="H125" s="3"/>
      <c r="I125" s="3"/>
      <c r="J125" s="24"/>
      <c r="K125" s="24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/>
      <c r="AL125" s="3"/>
      <c r="AM125" s="3"/>
      <c r="AN125" s="3"/>
      <c r="AO125" s="3"/>
      <c r="AP125" s="3"/>
      <c r="AQ125" s="3"/>
      <c r="AR125" s="3"/>
      <c r="AS125" s="3"/>
      <c r="AT125" s="3"/>
      <c r="AU125" s="3"/>
      <c r="AV125" s="3"/>
      <c r="AW125" s="3"/>
      <c r="AX125" s="3"/>
      <c r="AY125" s="3"/>
      <c r="AZ125" s="3"/>
      <c r="BA125" s="3"/>
    </row>
    <row r="126" spans="1:53">
      <c r="A126" s="98"/>
      <c r="B126" s="3"/>
      <c r="C126" s="3"/>
      <c r="D126" s="3"/>
      <c r="E126" s="3"/>
      <c r="F126" s="3"/>
      <c r="G126" s="3"/>
      <c r="H126" s="3"/>
      <c r="I126" s="3"/>
      <c r="J126" s="24"/>
      <c r="K126" s="24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3"/>
      <c r="AK126" s="3"/>
      <c r="AL126" s="3"/>
      <c r="AM126" s="3"/>
      <c r="AN126" s="3"/>
      <c r="AO126" s="3"/>
      <c r="AP126" s="3"/>
      <c r="AQ126" s="3"/>
      <c r="AR126" s="3"/>
      <c r="AS126" s="3"/>
      <c r="AT126" s="3"/>
      <c r="AU126" s="3"/>
      <c r="AV126" s="3"/>
      <c r="AW126" s="3"/>
      <c r="AX126" s="3"/>
      <c r="AY126" s="3"/>
      <c r="AZ126" s="3"/>
      <c r="BA126" s="3"/>
    </row>
    <row r="127" spans="1:53">
      <c r="A127" s="98"/>
      <c r="B127" s="3"/>
      <c r="C127" s="3"/>
      <c r="D127" s="3"/>
      <c r="E127" s="3"/>
      <c r="F127" s="3"/>
      <c r="G127" s="3"/>
      <c r="H127" s="3"/>
      <c r="I127" s="3"/>
      <c r="J127" s="24"/>
      <c r="K127" s="24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3"/>
      <c r="AK127" s="3"/>
      <c r="AL127" s="3"/>
      <c r="AM127" s="3"/>
      <c r="AN127" s="3"/>
      <c r="AO127" s="3"/>
      <c r="AP127" s="3"/>
      <c r="AQ127" s="3"/>
      <c r="AR127" s="3"/>
      <c r="AS127" s="3"/>
      <c r="AT127" s="3"/>
      <c r="AU127" s="3"/>
      <c r="AV127" s="3"/>
      <c r="AW127" s="3"/>
      <c r="AX127" s="3"/>
      <c r="AY127" s="3"/>
      <c r="AZ127" s="3"/>
      <c r="BA127" s="3"/>
    </row>
    <row r="128" spans="1:53">
      <c r="A128" s="98"/>
      <c r="B128" s="3"/>
      <c r="C128" s="3"/>
      <c r="D128" s="3"/>
      <c r="E128" s="3"/>
      <c r="F128" s="3"/>
      <c r="G128" s="3"/>
      <c r="H128" s="3"/>
      <c r="I128" s="3"/>
      <c r="J128" s="24"/>
      <c r="K128" s="24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3"/>
      <c r="AK128" s="3"/>
      <c r="AL128" s="3"/>
      <c r="AM128" s="3"/>
      <c r="AN128" s="3"/>
      <c r="AO128" s="3"/>
      <c r="AP128" s="3"/>
      <c r="AQ128" s="3"/>
      <c r="AR128" s="3"/>
      <c r="AS128" s="3"/>
      <c r="AT128" s="3"/>
      <c r="AU128" s="3"/>
      <c r="AV128" s="3"/>
      <c r="AW128" s="3"/>
      <c r="AX128" s="3"/>
      <c r="AY128" s="3"/>
      <c r="AZ128" s="3"/>
      <c r="BA128" s="3"/>
    </row>
    <row r="129" spans="1:53">
      <c r="A129" s="98"/>
      <c r="B129" s="3"/>
      <c r="C129" s="3"/>
      <c r="D129" s="3"/>
      <c r="E129" s="3"/>
      <c r="F129" s="3"/>
      <c r="G129" s="3"/>
      <c r="H129" s="3"/>
      <c r="I129" s="3"/>
      <c r="J129" s="24"/>
      <c r="K129" s="24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/>
      <c r="AL129" s="3"/>
      <c r="AM129" s="3"/>
      <c r="AN129" s="3"/>
      <c r="AO129" s="3"/>
      <c r="AP129" s="3"/>
      <c r="AQ129" s="3"/>
      <c r="AR129" s="3"/>
      <c r="AS129" s="3"/>
      <c r="AT129" s="3"/>
      <c r="AU129" s="3"/>
      <c r="AV129" s="3"/>
      <c r="AW129" s="3"/>
      <c r="AX129" s="3"/>
      <c r="AY129" s="3"/>
      <c r="AZ129" s="3"/>
      <c r="BA129" s="3"/>
    </row>
    <row r="130" spans="1:53">
      <c r="A130" s="98"/>
      <c r="B130" s="3"/>
      <c r="C130" s="3"/>
      <c r="D130" s="3"/>
      <c r="E130" s="3"/>
      <c r="F130" s="3"/>
      <c r="G130" s="3"/>
      <c r="H130" s="3"/>
      <c r="I130" s="3"/>
      <c r="J130" s="24"/>
      <c r="K130" s="24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  <c r="AN130" s="3"/>
      <c r="AO130" s="3"/>
      <c r="AP130" s="3"/>
      <c r="AQ130" s="3"/>
      <c r="AR130" s="3"/>
      <c r="AS130" s="3"/>
      <c r="AT130" s="3"/>
      <c r="AU130" s="3"/>
      <c r="AV130" s="3"/>
      <c r="AW130" s="3"/>
      <c r="AX130" s="3"/>
      <c r="AY130" s="3"/>
      <c r="AZ130" s="3"/>
      <c r="BA130" s="3"/>
    </row>
    <row r="131" spans="1:53">
      <c r="A131" s="98"/>
      <c r="B131" s="3"/>
      <c r="C131" s="3"/>
      <c r="D131" s="3"/>
      <c r="E131" s="3"/>
      <c r="F131" s="3"/>
      <c r="G131" s="3"/>
      <c r="H131" s="3"/>
      <c r="I131" s="3"/>
      <c r="J131" s="24"/>
      <c r="K131" s="24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3"/>
      <c r="AK131" s="3"/>
      <c r="AL131" s="3"/>
      <c r="AM131" s="3"/>
      <c r="AN131" s="3"/>
      <c r="AO131" s="3"/>
      <c r="AP131" s="3"/>
      <c r="AQ131" s="3"/>
      <c r="AR131" s="3"/>
      <c r="AS131" s="3"/>
      <c r="AT131" s="3"/>
      <c r="AU131" s="3"/>
      <c r="AV131" s="3"/>
      <c r="AW131" s="3"/>
      <c r="AX131" s="3"/>
      <c r="AY131" s="3"/>
      <c r="AZ131" s="3"/>
      <c r="BA131" s="3"/>
    </row>
    <row r="132" spans="1:53">
      <c r="A132" s="98"/>
      <c r="B132" s="3"/>
      <c r="C132" s="3"/>
      <c r="D132" s="3"/>
      <c r="E132" s="3"/>
      <c r="F132" s="3"/>
      <c r="G132" s="3"/>
      <c r="H132" s="3"/>
      <c r="I132" s="3"/>
      <c r="J132" s="24"/>
      <c r="K132" s="24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3"/>
      <c r="AK132" s="3"/>
      <c r="AL132" s="3"/>
      <c r="AM132" s="3"/>
      <c r="AN132" s="3"/>
      <c r="AO132" s="3"/>
      <c r="AP132" s="3"/>
      <c r="AQ132" s="3"/>
      <c r="AR132" s="3"/>
      <c r="AS132" s="3"/>
      <c r="AT132" s="3"/>
      <c r="AU132" s="3"/>
      <c r="AV132" s="3"/>
      <c r="AW132" s="3"/>
      <c r="AX132" s="3"/>
      <c r="AY132" s="3"/>
      <c r="AZ132" s="3"/>
      <c r="BA132" s="3"/>
    </row>
    <row r="133" spans="1:53">
      <c r="A133" s="98"/>
      <c r="B133" s="3"/>
      <c r="C133" s="3"/>
      <c r="D133" s="3"/>
      <c r="E133" s="3"/>
      <c r="F133" s="3"/>
      <c r="G133" s="3"/>
      <c r="H133" s="3"/>
      <c r="I133" s="3"/>
      <c r="J133" s="24"/>
      <c r="K133" s="24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3"/>
      <c r="AK133" s="3"/>
      <c r="AL133" s="3"/>
      <c r="AM133" s="3"/>
      <c r="AN133" s="3"/>
      <c r="AO133" s="3"/>
      <c r="AP133" s="3"/>
      <c r="AQ133" s="3"/>
      <c r="AR133" s="3"/>
      <c r="AS133" s="3"/>
      <c r="AT133" s="3"/>
      <c r="AU133" s="3"/>
      <c r="AV133" s="3"/>
      <c r="AW133" s="3"/>
      <c r="AX133" s="3"/>
      <c r="AY133" s="3"/>
      <c r="AZ133" s="3"/>
      <c r="BA133" s="3"/>
    </row>
    <row r="134" spans="1:53">
      <c r="A134" s="98"/>
      <c r="B134" s="3"/>
      <c r="C134" s="3"/>
      <c r="D134" s="3"/>
      <c r="E134" s="3"/>
      <c r="F134" s="3"/>
      <c r="G134" s="3"/>
      <c r="H134" s="3"/>
      <c r="I134" s="3"/>
      <c r="J134" s="24"/>
      <c r="K134" s="24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3"/>
      <c r="AK134" s="3"/>
      <c r="AL134" s="3"/>
      <c r="AM134" s="3"/>
      <c r="AN134" s="3"/>
      <c r="AO134" s="3"/>
      <c r="AP134" s="3"/>
      <c r="AQ134" s="3"/>
      <c r="AR134" s="3"/>
      <c r="AS134" s="3"/>
      <c r="AT134" s="3"/>
      <c r="AU134" s="3"/>
      <c r="AV134" s="3"/>
      <c r="AW134" s="3"/>
      <c r="AX134" s="3"/>
      <c r="AY134" s="3"/>
      <c r="AZ134" s="3"/>
      <c r="BA134" s="3"/>
    </row>
    <row r="135" spans="1:53">
      <c r="A135" s="98"/>
      <c r="B135" s="3"/>
      <c r="C135" s="3"/>
      <c r="D135" s="3"/>
      <c r="E135" s="3"/>
      <c r="F135" s="3"/>
      <c r="G135" s="3"/>
      <c r="H135" s="3"/>
      <c r="I135" s="3"/>
      <c r="J135" s="24"/>
      <c r="K135" s="24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3"/>
      <c r="AK135" s="3"/>
      <c r="AL135" s="3"/>
      <c r="AM135" s="3"/>
      <c r="AN135" s="3"/>
      <c r="AO135" s="3"/>
      <c r="AP135" s="3"/>
      <c r="AQ135" s="3"/>
      <c r="AR135" s="3"/>
      <c r="AS135" s="3"/>
      <c r="AT135" s="3"/>
      <c r="AU135" s="3"/>
      <c r="AV135" s="3"/>
      <c r="AW135" s="3"/>
      <c r="AX135" s="3"/>
      <c r="AY135" s="3"/>
      <c r="AZ135" s="3"/>
      <c r="BA135" s="3"/>
    </row>
    <row r="136" spans="1:53">
      <c r="A136" s="98"/>
      <c r="B136" s="3"/>
      <c r="C136" s="3"/>
      <c r="D136" s="3"/>
      <c r="E136" s="3"/>
      <c r="F136" s="3"/>
      <c r="G136" s="3"/>
      <c r="H136" s="3"/>
      <c r="I136" s="3"/>
      <c r="J136" s="24"/>
      <c r="K136" s="24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3"/>
      <c r="AK136" s="3"/>
      <c r="AL136" s="3"/>
      <c r="AM136" s="3"/>
      <c r="AN136" s="3"/>
      <c r="AO136" s="3"/>
      <c r="AP136" s="3"/>
      <c r="AQ136" s="3"/>
      <c r="AR136" s="3"/>
      <c r="AS136" s="3"/>
      <c r="AT136" s="3"/>
      <c r="AU136" s="3"/>
      <c r="AV136" s="3"/>
      <c r="AW136" s="3"/>
      <c r="AX136" s="3"/>
      <c r="AY136" s="3"/>
      <c r="AZ136" s="3"/>
      <c r="BA136" s="3"/>
    </row>
    <row r="137" spans="1:53">
      <c r="A137" s="98"/>
      <c r="B137" s="3"/>
      <c r="C137" s="3"/>
      <c r="D137" s="3"/>
      <c r="E137" s="3"/>
      <c r="F137" s="3"/>
      <c r="G137" s="3"/>
      <c r="H137" s="3"/>
      <c r="I137" s="3"/>
      <c r="J137" s="24"/>
      <c r="K137" s="24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3"/>
      <c r="AK137" s="3"/>
      <c r="AL137" s="3"/>
      <c r="AM137" s="3"/>
      <c r="AN137" s="3"/>
      <c r="AO137" s="3"/>
      <c r="AP137" s="3"/>
      <c r="AQ137" s="3"/>
      <c r="AR137" s="3"/>
      <c r="AS137" s="3"/>
      <c r="AT137" s="3"/>
      <c r="AU137" s="3"/>
      <c r="AV137" s="3"/>
      <c r="AW137" s="3"/>
      <c r="AX137" s="3"/>
      <c r="AY137" s="3"/>
      <c r="AZ137" s="3"/>
      <c r="BA137" s="3"/>
    </row>
    <row r="138" spans="1:53">
      <c r="A138" s="98"/>
      <c r="B138" s="3"/>
      <c r="C138" s="3"/>
      <c r="D138" s="3"/>
      <c r="E138" s="3"/>
      <c r="F138" s="3"/>
      <c r="G138" s="3"/>
      <c r="H138" s="3"/>
      <c r="I138" s="3"/>
      <c r="J138" s="24"/>
      <c r="K138" s="24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/>
      <c r="AL138" s="3"/>
      <c r="AM138" s="3"/>
      <c r="AN138" s="3"/>
      <c r="AO138" s="3"/>
      <c r="AP138" s="3"/>
      <c r="AQ138" s="3"/>
      <c r="AR138" s="3"/>
      <c r="AS138" s="3"/>
      <c r="AT138" s="3"/>
      <c r="AU138" s="3"/>
      <c r="AV138" s="3"/>
      <c r="AW138" s="3"/>
      <c r="AX138" s="3"/>
      <c r="AY138" s="3"/>
      <c r="AZ138" s="3"/>
      <c r="BA138" s="3"/>
    </row>
    <row r="139" spans="1:53">
      <c r="A139" s="98"/>
      <c r="B139" s="3"/>
      <c r="C139" s="3"/>
      <c r="D139" s="3"/>
      <c r="E139" s="3"/>
      <c r="F139" s="3"/>
      <c r="G139" s="3"/>
      <c r="H139" s="3"/>
      <c r="I139" s="3"/>
      <c r="J139" s="24"/>
      <c r="K139" s="24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3"/>
      <c r="AK139" s="3"/>
      <c r="AL139" s="3"/>
      <c r="AM139" s="3"/>
      <c r="AN139" s="3"/>
      <c r="AO139" s="3"/>
      <c r="AP139" s="3"/>
      <c r="AQ139" s="3"/>
      <c r="AR139" s="3"/>
      <c r="AS139" s="3"/>
      <c r="AT139" s="3"/>
      <c r="AU139" s="3"/>
      <c r="AV139" s="3"/>
      <c r="AW139" s="3"/>
      <c r="AX139" s="3"/>
      <c r="AY139" s="3"/>
      <c r="AZ139" s="3"/>
      <c r="BA139" s="3"/>
    </row>
    <row r="140" spans="1:53">
      <c r="A140" s="98"/>
      <c r="B140" s="3"/>
      <c r="C140" s="3"/>
      <c r="D140" s="3"/>
      <c r="E140" s="3"/>
      <c r="F140" s="3"/>
      <c r="G140" s="3"/>
      <c r="H140" s="3"/>
      <c r="I140" s="3"/>
      <c r="J140" s="24"/>
      <c r="K140" s="24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3"/>
      <c r="AK140" s="3"/>
      <c r="AL140" s="3"/>
      <c r="AM140" s="3"/>
      <c r="AN140" s="3"/>
      <c r="AO140" s="3"/>
      <c r="AP140" s="3"/>
      <c r="AQ140" s="3"/>
      <c r="AR140" s="3"/>
      <c r="AS140" s="3"/>
      <c r="AT140" s="3"/>
      <c r="AU140" s="3"/>
      <c r="AV140" s="3"/>
      <c r="AW140" s="3"/>
      <c r="AX140" s="3"/>
      <c r="AY140" s="3"/>
      <c r="AZ140" s="3"/>
      <c r="BA140" s="3"/>
    </row>
    <row r="141" spans="1:53">
      <c r="A141" s="98"/>
      <c r="B141" s="3"/>
      <c r="C141" s="3"/>
      <c r="D141" s="3"/>
      <c r="E141" s="3"/>
      <c r="F141" s="3"/>
      <c r="G141" s="3"/>
      <c r="H141" s="3"/>
      <c r="I141" s="3"/>
      <c r="J141" s="24"/>
      <c r="K141" s="24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3"/>
      <c r="AK141" s="3"/>
      <c r="AL141" s="3"/>
      <c r="AM141" s="3"/>
      <c r="AN141" s="3"/>
      <c r="AO141" s="3"/>
      <c r="AP141" s="3"/>
      <c r="AQ141" s="3"/>
      <c r="AR141" s="3"/>
      <c r="AS141" s="3"/>
      <c r="AT141" s="3"/>
      <c r="AU141" s="3"/>
      <c r="AV141" s="3"/>
      <c r="AW141" s="3"/>
      <c r="AX141" s="3"/>
      <c r="AY141" s="3"/>
      <c r="AZ141" s="3"/>
      <c r="BA141" s="3"/>
    </row>
    <row r="142" spans="1:53">
      <c r="A142" s="98"/>
      <c r="B142" s="3"/>
      <c r="C142" s="3"/>
      <c r="D142" s="3"/>
      <c r="E142" s="3"/>
      <c r="F142" s="3"/>
      <c r="G142" s="3"/>
      <c r="H142" s="3"/>
      <c r="I142" s="3"/>
      <c r="J142" s="24"/>
      <c r="K142" s="24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3"/>
      <c r="AK142" s="3"/>
      <c r="AL142" s="3"/>
      <c r="AM142" s="3"/>
      <c r="AN142" s="3"/>
      <c r="AO142" s="3"/>
      <c r="AP142" s="3"/>
      <c r="AQ142" s="3"/>
      <c r="AR142" s="3"/>
      <c r="AS142" s="3"/>
      <c r="AT142" s="3"/>
      <c r="AU142" s="3"/>
      <c r="AV142" s="3"/>
      <c r="AW142" s="3"/>
      <c r="AX142" s="3"/>
      <c r="AY142" s="3"/>
      <c r="AZ142" s="3"/>
      <c r="BA142" s="3"/>
    </row>
    <row r="143" spans="1:53">
      <c r="A143" s="98"/>
      <c r="B143" s="3"/>
      <c r="C143" s="3"/>
      <c r="D143" s="3"/>
      <c r="E143" s="3"/>
      <c r="F143" s="3"/>
      <c r="G143" s="3"/>
      <c r="H143" s="3"/>
      <c r="I143" s="3"/>
      <c r="J143" s="24"/>
      <c r="K143" s="24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3"/>
      <c r="AK143" s="3"/>
      <c r="AL143" s="3"/>
      <c r="AM143" s="3"/>
      <c r="AN143" s="3"/>
      <c r="AO143" s="3"/>
      <c r="AP143" s="3"/>
      <c r="AQ143" s="3"/>
      <c r="AR143" s="3"/>
      <c r="AS143" s="3"/>
      <c r="AT143" s="3"/>
      <c r="AU143" s="3"/>
      <c r="AV143" s="3"/>
      <c r="AW143" s="3"/>
      <c r="AX143" s="3"/>
      <c r="AY143" s="3"/>
      <c r="AZ143" s="3"/>
      <c r="BA143" s="3"/>
    </row>
    <row r="144" spans="1:53">
      <c r="A144" s="98"/>
      <c r="B144" s="3"/>
      <c r="C144" s="3"/>
      <c r="D144" s="3"/>
      <c r="E144" s="3"/>
      <c r="F144" s="3"/>
      <c r="G144" s="3"/>
      <c r="H144" s="3"/>
      <c r="I144" s="3"/>
      <c r="J144" s="24"/>
      <c r="K144" s="24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3"/>
      <c r="AK144" s="3"/>
      <c r="AL144" s="3"/>
      <c r="AM144" s="3"/>
      <c r="AN144" s="3"/>
      <c r="AO144" s="3"/>
      <c r="AP144" s="3"/>
      <c r="AQ144" s="3"/>
      <c r="AR144" s="3"/>
      <c r="AS144" s="3"/>
      <c r="AT144" s="3"/>
      <c r="AU144" s="3"/>
      <c r="AV144" s="3"/>
      <c r="AW144" s="3"/>
      <c r="AX144" s="3"/>
      <c r="AY144" s="3"/>
      <c r="AZ144" s="3"/>
      <c r="BA144" s="3"/>
    </row>
    <row r="145" spans="1:53">
      <c r="A145" s="98"/>
      <c r="B145" s="3"/>
      <c r="C145" s="3"/>
      <c r="D145" s="3"/>
      <c r="E145" s="3"/>
      <c r="F145" s="3"/>
      <c r="G145" s="3"/>
      <c r="H145" s="3"/>
      <c r="I145" s="3"/>
      <c r="J145" s="24"/>
      <c r="K145" s="24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3"/>
      <c r="AK145" s="3"/>
      <c r="AL145" s="3"/>
      <c r="AM145" s="3"/>
      <c r="AN145" s="3"/>
      <c r="AO145" s="3"/>
      <c r="AP145" s="3"/>
      <c r="AQ145" s="3"/>
      <c r="AR145" s="3"/>
      <c r="AS145" s="3"/>
      <c r="AT145" s="3"/>
      <c r="AU145" s="3"/>
      <c r="AV145" s="3"/>
      <c r="AW145" s="3"/>
      <c r="AX145" s="3"/>
      <c r="AY145" s="3"/>
      <c r="AZ145" s="3"/>
      <c r="BA145" s="3"/>
    </row>
    <row r="146" spans="1:53">
      <c r="A146" s="98"/>
      <c r="B146" s="3"/>
      <c r="C146" s="3"/>
      <c r="D146" s="3"/>
      <c r="E146" s="3"/>
      <c r="F146" s="3"/>
      <c r="G146" s="3"/>
      <c r="H146" s="3"/>
      <c r="I146" s="3"/>
      <c r="J146" s="24"/>
      <c r="K146" s="24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3"/>
      <c r="AK146" s="3"/>
      <c r="AL146" s="3"/>
      <c r="AM146" s="3"/>
      <c r="AN146" s="3"/>
      <c r="AO146" s="3"/>
      <c r="AP146" s="3"/>
      <c r="AQ146" s="3"/>
      <c r="AR146" s="3"/>
      <c r="AS146" s="3"/>
      <c r="AT146" s="3"/>
      <c r="AU146" s="3"/>
      <c r="AV146" s="3"/>
      <c r="AW146" s="3"/>
      <c r="AX146" s="3"/>
      <c r="AY146" s="3"/>
      <c r="AZ146" s="3"/>
      <c r="BA146" s="3"/>
    </row>
    <row r="147" spans="1:53">
      <c r="A147" s="98"/>
      <c r="B147" s="3"/>
      <c r="C147" s="3"/>
      <c r="D147" s="3"/>
      <c r="E147" s="3"/>
      <c r="F147" s="3"/>
      <c r="G147" s="3"/>
      <c r="H147" s="3"/>
      <c r="I147" s="3"/>
      <c r="J147" s="24"/>
      <c r="K147" s="24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3"/>
      <c r="AK147" s="3"/>
      <c r="AL147" s="3"/>
      <c r="AM147" s="3"/>
      <c r="AN147" s="3"/>
      <c r="AO147" s="3"/>
      <c r="AP147" s="3"/>
      <c r="AQ147" s="3"/>
      <c r="AR147" s="3"/>
      <c r="AS147" s="3"/>
      <c r="AT147" s="3"/>
      <c r="AU147" s="3"/>
      <c r="AV147" s="3"/>
      <c r="AW147" s="3"/>
      <c r="AX147" s="3"/>
      <c r="AY147" s="3"/>
      <c r="AZ147" s="3"/>
      <c r="BA147" s="3"/>
    </row>
    <row r="148" spans="1:53">
      <c r="A148" s="98"/>
      <c r="B148" s="3"/>
      <c r="C148" s="3"/>
      <c r="D148" s="3"/>
      <c r="E148" s="3"/>
      <c r="F148" s="3"/>
      <c r="G148" s="3"/>
      <c r="H148" s="3"/>
      <c r="I148" s="3"/>
      <c r="J148" s="24"/>
      <c r="K148" s="24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3"/>
      <c r="AK148" s="3"/>
      <c r="AL148" s="3"/>
      <c r="AM148" s="3"/>
      <c r="AN148" s="3"/>
      <c r="AO148" s="3"/>
      <c r="AP148" s="3"/>
      <c r="AQ148" s="3"/>
      <c r="AR148" s="3"/>
      <c r="AS148" s="3"/>
      <c r="AT148" s="3"/>
      <c r="AU148" s="3"/>
      <c r="AV148" s="3"/>
      <c r="AW148" s="3"/>
      <c r="AX148" s="3"/>
      <c r="AY148" s="3"/>
      <c r="AZ148" s="3"/>
      <c r="BA148" s="3"/>
    </row>
    <row r="149" spans="1:53">
      <c r="A149" s="98"/>
      <c r="B149" s="3"/>
      <c r="C149" s="3"/>
      <c r="D149" s="3"/>
      <c r="E149" s="3"/>
      <c r="F149" s="3"/>
      <c r="G149" s="3"/>
      <c r="H149" s="3"/>
      <c r="I149" s="3"/>
      <c r="J149" s="24"/>
      <c r="K149" s="24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  <c r="AN149" s="3"/>
      <c r="AO149" s="3"/>
      <c r="AP149" s="3"/>
      <c r="AQ149" s="3"/>
      <c r="AR149" s="3"/>
      <c r="AS149" s="3"/>
      <c r="AT149" s="3"/>
      <c r="AU149" s="3"/>
      <c r="AV149" s="3"/>
      <c r="AW149" s="3"/>
      <c r="AX149" s="3"/>
      <c r="AY149" s="3"/>
      <c r="AZ149" s="3"/>
      <c r="BA149" s="3"/>
    </row>
    <row r="150" spans="1:53">
      <c r="A150" s="98"/>
      <c r="B150" s="3"/>
      <c r="C150" s="3"/>
      <c r="D150" s="3"/>
      <c r="E150" s="3"/>
      <c r="F150" s="3"/>
      <c r="G150" s="3"/>
      <c r="H150" s="3"/>
      <c r="I150" s="3"/>
      <c r="J150" s="24"/>
      <c r="K150" s="24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3"/>
      <c r="AK150" s="3"/>
      <c r="AL150" s="3"/>
      <c r="AM150" s="3"/>
      <c r="AN150" s="3"/>
      <c r="AO150" s="3"/>
      <c r="AP150" s="3"/>
      <c r="AQ150" s="3"/>
      <c r="AR150" s="3"/>
      <c r="AS150" s="3"/>
      <c r="AT150" s="3"/>
      <c r="AU150" s="3"/>
      <c r="AV150" s="3"/>
      <c r="AW150" s="3"/>
      <c r="AX150" s="3"/>
      <c r="AY150" s="3"/>
      <c r="AZ150" s="3"/>
      <c r="BA150" s="3"/>
    </row>
    <row r="151" spans="1:53">
      <c r="A151" s="98"/>
      <c r="B151" s="3"/>
      <c r="C151" s="3"/>
      <c r="D151" s="3"/>
      <c r="E151" s="3"/>
      <c r="F151" s="3"/>
      <c r="G151" s="3"/>
      <c r="H151" s="3"/>
      <c r="I151" s="3"/>
      <c r="J151" s="24"/>
      <c r="K151" s="24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3"/>
      <c r="AK151" s="3"/>
      <c r="AL151" s="3"/>
      <c r="AM151" s="3"/>
      <c r="AN151" s="3"/>
      <c r="AO151" s="3"/>
      <c r="AP151" s="3"/>
      <c r="AQ151" s="3"/>
      <c r="AR151" s="3"/>
      <c r="AS151" s="3"/>
      <c r="AT151" s="3"/>
      <c r="AU151" s="3"/>
      <c r="AV151" s="3"/>
      <c r="AW151" s="3"/>
      <c r="AX151" s="3"/>
      <c r="AY151" s="3"/>
      <c r="AZ151" s="3"/>
      <c r="BA151" s="3"/>
    </row>
    <row r="152" spans="1:53">
      <c r="A152" s="98"/>
      <c r="B152" s="3"/>
      <c r="C152" s="3"/>
      <c r="D152" s="3"/>
      <c r="E152" s="3"/>
      <c r="F152" s="3"/>
      <c r="G152" s="3"/>
      <c r="H152" s="3"/>
      <c r="I152" s="3"/>
      <c r="J152" s="24"/>
      <c r="K152" s="24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3"/>
      <c r="AK152" s="3"/>
      <c r="AL152" s="3"/>
      <c r="AM152" s="3"/>
      <c r="AN152" s="3"/>
      <c r="AO152" s="3"/>
      <c r="AP152" s="3"/>
      <c r="AQ152" s="3"/>
      <c r="AR152" s="3"/>
      <c r="AS152" s="3"/>
      <c r="AT152" s="3"/>
      <c r="AU152" s="3"/>
      <c r="AV152" s="3"/>
      <c r="AW152" s="3"/>
      <c r="AX152" s="3"/>
      <c r="AY152" s="3"/>
      <c r="AZ152" s="3"/>
      <c r="BA152" s="3"/>
    </row>
    <row r="153" spans="1:53">
      <c r="A153" s="98"/>
      <c r="B153" s="3"/>
      <c r="C153" s="3"/>
      <c r="D153" s="3"/>
      <c r="E153" s="3"/>
      <c r="F153" s="3"/>
      <c r="G153" s="3"/>
      <c r="H153" s="3"/>
      <c r="I153" s="3"/>
      <c r="J153" s="24"/>
      <c r="K153" s="24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3"/>
      <c r="AK153" s="3"/>
      <c r="AL153" s="3"/>
      <c r="AM153" s="3"/>
      <c r="AN153" s="3"/>
      <c r="AO153" s="3"/>
      <c r="AP153" s="3"/>
      <c r="AQ153" s="3"/>
      <c r="AR153" s="3"/>
      <c r="AS153" s="3"/>
      <c r="AT153" s="3"/>
      <c r="AU153" s="3"/>
      <c r="AV153" s="3"/>
      <c r="AW153" s="3"/>
      <c r="AX153" s="3"/>
      <c r="AY153" s="3"/>
      <c r="AZ153" s="3"/>
      <c r="BA153" s="3"/>
    </row>
    <row r="154" spans="1:53">
      <c r="A154" s="98"/>
      <c r="B154" s="3"/>
      <c r="C154" s="3"/>
      <c r="D154" s="3"/>
      <c r="E154" s="3"/>
      <c r="F154" s="3"/>
      <c r="G154" s="3"/>
      <c r="H154" s="3"/>
      <c r="I154" s="3"/>
      <c r="J154" s="24"/>
      <c r="K154" s="24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3"/>
      <c r="AK154" s="3"/>
      <c r="AL154" s="3"/>
      <c r="AM154" s="3"/>
      <c r="AN154" s="3"/>
      <c r="AO154" s="3"/>
      <c r="AP154" s="3"/>
      <c r="AQ154" s="3"/>
      <c r="AR154" s="3"/>
      <c r="AS154" s="3"/>
      <c r="AT154" s="3"/>
      <c r="AU154" s="3"/>
      <c r="AV154" s="3"/>
      <c r="AW154" s="3"/>
      <c r="AX154" s="3"/>
      <c r="AY154" s="3"/>
      <c r="AZ154" s="3"/>
      <c r="BA154" s="3"/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20</vt:i4>
      </vt:variant>
    </vt:vector>
  </HeadingPairs>
  <TitlesOfParts>
    <vt:vector size="20" baseType="lpstr">
      <vt:lpstr>游戏基本信息</vt:lpstr>
      <vt:lpstr>Unity操作</vt:lpstr>
      <vt:lpstr>系统界面</vt:lpstr>
      <vt:lpstr>词条所属书</vt:lpstr>
      <vt:lpstr>角色</vt:lpstr>
      <vt:lpstr>名词</vt:lpstr>
      <vt:lpstr>动词</vt:lpstr>
      <vt:lpstr>形容词</vt:lpstr>
      <vt:lpstr>怪物</vt:lpstr>
      <vt:lpstr>boss</vt:lpstr>
      <vt:lpstr>随从</vt:lpstr>
      <vt:lpstr>游戏流程数值</vt:lpstr>
      <vt:lpstr>事件</vt:lpstr>
      <vt:lpstr>墙体</vt:lpstr>
      <vt:lpstr>设定表</vt:lpstr>
      <vt:lpstr>状态与机制（墙壁与小球）</vt:lpstr>
      <vt:lpstr>技能类型</vt:lpstr>
      <vt:lpstr>流派设想</vt:lpstr>
      <vt:lpstr>机制分布表</vt:lpstr>
      <vt:lpstr>飘字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pp</cp:lastModifiedBy>
  <dcterms:created xsi:type="dcterms:W3CDTF">2025-08-17T01:15:00Z</dcterms:created>
  <dcterms:modified xsi:type="dcterms:W3CDTF">2025-10-21T09:11:28Z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5531C019F6964FC0995276A02BAD28D5_13</vt:lpwstr>
  </property>
  <property fmtid="{D5CDD505-2E9C-101B-9397-08002B2CF9AE}" pid="3" name="KSOProductBuildVer">
    <vt:lpwstr>2052-12.1.0.23125</vt:lpwstr>
  </property>
</Properties>
</file>